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tabRatio="616" activeTab="0"/>
  </bookViews>
  <sheets>
    <sheet name="ACU_OR" sheetId="1" r:id="rId1"/>
  </sheets>
  <definedNames>
    <definedName name="Excel_BuiltIn_Print_Titles_1">#REF!</definedName>
  </definedNames>
  <calcPr fullCalcOnLoad="1"/>
</workbook>
</file>

<file path=xl/sharedStrings.xml><?xml version="1.0" encoding="utf-8"?>
<sst xmlns="http://schemas.openxmlformats.org/spreadsheetml/2006/main" count="150" uniqueCount="142">
  <si>
    <t>TOTAL</t>
  </si>
  <si>
    <t>INICIADOS</t>
  </si>
  <si>
    <t>ASUNTOS CONCLUIDOS</t>
  </si>
  <si>
    <t>NOTIFICACIONES</t>
  </si>
  <si>
    <t>PERSONALES</t>
  </si>
  <si>
    <t>DESPACHO</t>
  </si>
  <si>
    <t>EXHORTOS</t>
  </si>
  <si>
    <t>RECIBIDOS</t>
  </si>
  <si>
    <t>MIXTAS</t>
  </si>
  <si>
    <t>RESPONSABLES</t>
  </si>
  <si>
    <t>NO RESPONSABLES</t>
  </si>
  <si>
    <t>ESTRADO</t>
  </si>
  <si>
    <t>CITATORIOS</t>
  </si>
  <si>
    <t>JUEZ DE CONTROL</t>
  </si>
  <si>
    <t>ENE</t>
  </si>
  <si>
    <t>FEB</t>
  </si>
  <si>
    <t>MAR</t>
  </si>
  <si>
    <t>AUDIENCIAS</t>
  </si>
  <si>
    <t>A</t>
  </si>
  <si>
    <t>AUTOS</t>
  </si>
  <si>
    <t>ÓRDENES DE COMPARECENCIA</t>
  </si>
  <si>
    <t>ÓRDENES DE LOCALIZACIÓN</t>
  </si>
  <si>
    <t>ÓRDENES DE PRESENTACIÓN</t>
  </si>
  <si>
    <t>NEGATIVAS DE CITA</t>
  </si>
  <si>
    <t>NEGATIVAS DE ÓRDENES DE COMPARECENCIA; PRESENTACIÓN O LOCALIZACIÓN</t>
  </si>
  <si>
    <t>B</t>
  </si>
  <si>
    <t>MEDIOS ALTERNATIVOS</t>
  </si>
  <si>
    <t>SUSPENSIÓN CONDICIONAL DEL PROCESO</t>
  </si>
  <si>
    <t>PERDONES</t>
  </si>
  <si>
    <t>SOBRESEIMIENTOS</t>
  </si>
  <si>
    <t>ACUERDOS REPARATORIOS</t>
  </si>
  <si>
    <t>C</t>
  </si>
  <si>
    <t>CONCLUIDOS</t>
  </si>
  <si>
    <t>D</t>
  </si>
  <si>
    <t>EXPEDIENTILLOS</t>
  </si>
  <si>
    <t>ASUNTOS DIVERSOS TURNADOS AL JUEZ DE CONTROL PARA CONOCIMIENTO (SOLICITUD DE COPIAS, ETC…)</t>
  </si>
  <si>
    <t>EXHORTOS DILIGENCIADOS</t>
  </si>
  <si>
    <t>E</t>
  </si>
  <si>
    <t>JUEZ DE JUICIO ORAL</t>
  </si>
  <si>
    <t>SENTENCIAS</t>
  </si>
  <si>
    <t>ASUNTOS DIVERSOS TURNADOS AL JUEZ PARA CONOCIMIENTO</t>
  </si>
  <si>
    <t>JUEZ DE EJECUCIÓN DE SENTENCIA</t>
  </si>
  <si>
    <t>NOTIFICACIONES REALIZADAS</t>
  </si>
  <si>
    <t>CARPETA ADMINISTRATIVAS TURNADAS PARA NOTIFICAR</t>
  </si>
  <si>
    <t>CORREO ELECTRÓNICO</t>
  </si>
  <si>
    <t>TELÉFONO</t>
  </si>
  <si>
    <t>ENVIADOS</t>
  </si>
  <si>
    <t>ABR</t>
  </si>
  <si>
    <t>MAY</t>
  </si>
  <si>
    <t>JUN</t>
  </si>
  <si>
    <t>JUL</t>
  </si>
  <si>
    <t>AGO</t>
  </si>
  <si>
    <t>SEP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</si>
  <si>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</si>
  <si>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</si>
  <si>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</si>
  <si>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</si>
  <si>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</si>
  <si>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</si>
  <si>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</si>
  <si>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</si>
  <si>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</si>
  <si>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</si>
  <si>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OCT</t>
  </si>
  <si>
    <t>NOV</t>
  </si>
  <si>
    <t>DIC</t>
  </si>
  <si>
    <t>ASUNTOS TURNADOS REFERENTES A CONTROL DE INVESTIGACIÓN MINISTERIAL</t>
  </si>
  <si>
    <t>1erT</t>
  </si>
  <si>
    <t>2do</t>
  </si>
  <si>
    <t>3ero</t>
  </si>
  <si>
    <t>4to</t>
  </si>
  <si>
    <t>SESIONES PARA LLEVAR A CABO EL JUICIO ORAL, EN ATENCIÓN AL NÚMERO DE MEDIOS DE PRUEBA POR DESAHOGAR</t>
  </si>
  <si>
    <t>AUDIENCIAS PARA EXPLICAR LA SENTENCIA Y PARA INDIVIDUALIZAR MEDIDAS</t>
  </si>
  <si>
    <t>RESOLUCIÓN DE INDIVIDUALIZACIÓN DE MEDIDAS</t>
  </si>
  <si>
    <t>PARA AUTORIZAR ACTIVIDADES EN EL EXTERIOR DEL CENTRO</t>
  </si>
  <si>
    <t>MODIFICACIÓN DE LA MODALIDAD DEL TRATAMIENTO</t>
  </si>
  <si>
    <t>NO VINCULACIÓN A PROCESO</t>
  </si>
  <si>
    <t>AUDIENCIAS EXTRAORDINARIAS</t>
  </si>
  <si>
    <t>AUDIENCIAS INTERMEDIAS</t>
  </si>
  <si>
    <t>AUDIENCIAS PARA EXPLICAR LA RESOLUCIÓN DE INDIVIDUALIZACIÓN</t>
  </si>
  <si>
    <t>EJECUTORIAS</t>
  </si>
  <si>
    <t>JUICIO ABREVIADO</t>
  </si>
  <si>
    <t>SENTENCIA DE JUICIO ABREVIADO</t>
  </si>
  <si>
    <t>VERIFICACIÓN DE MEDIDAS CAUTELARES DIVERSAS</t>
  </si>
  <si>
    <t>SOBRESEIMIENTOS (CAUSAS DIVERSAS)</t>
  </si>
  <si>
    <t>EJECUTORIA DE LA SENTENCIA</t>
  </si>
  <si>
    <t>COMPARECENCIAS DE LOS PADRES O JÓVENES, PARA PAGO DE REPARACIÓN DEL DAÑO</t>
  </si>
  <si>
    <t xml:space="preserve">AUDIENCIAS EXTRAORDINARIAS PARA APROBACIÓN DE MEDIDAS DE DISCIPLINAS </t>
  </si>
  <si>
    <t>AUDIENCIAS CON EL PERSONAL DE MEDIACIÓN Y LOS ADOLESCENTES</t>
  </si>
  <si>
    <t>AUDIENCIAS EXTRAORDINARIAS (PARA REVISION DE MEDIDAS CAUTELARES, SOLICITADAS POR LA DEFENSA, PARA DAR TRÁMITES A RECURSOS, ETC)</t>
  </si>
  <si>
    <t>iniciados</t>
  </si>
  <si>
    <t>JÓVENES ATENDIDOS</t>
  </si>
  <si>
    <t>RESOLUCIONES DECRETADAS</t>
  </si>
  <si>
    <t>CONTROL DE DETENCIÓN</t>
  </si>
  <si>
    <t>COMPARECENCIA POR CITACIÓN</t>
  </si>
  <si>
    <t>FORMULACIÓN DE IMPUTACIÓN</t>
  </si>
  <si>
    <t>NO FORMULACIÓN DE IMPUTACIÓN</t>
  </si>
  <si>
    <t xml:space="preserve"> AUDIENCIA DE MEDIDAS CAUTELARES PROVISIONALES</t>
  </si>
  <si>
    <t>PLAZO PARA EL CIERRE DE INVESTIGACIÓN</t>
  </si>
  <si>
    <t>AUDIENCIA PARA AUTORIZAR O NO, UNA ORDEN DE ASEGURAMIENTO</t>
  </si>
  <si>
    <t>INDIVIDUALIZACIÓN DE MEDIDAS, POR SENTENCIA DE JUICIO ABREVIADO</t>
  </si>
  <si>
    <t>AUDIENCIA S PARA RECEPCIONAR MEDIDAS CAUTELARES DE GARANTÍA</t>
  </si>
  <si>
    <t>AUDIENCIA PARA DECRETAR PRESCRIPCIÓN DE LA ACCIÓN PENAL</t>
  </si>
  <si>
    <t>AUDIENCIA PARA DECRETAR ORDEN DE PRESENTACIÓN CON AUXILIO DE LA FUERZA PÚBLICA</t>
  </si>
  <si>
    <t>VINCULACIÓN A  PROCESO</t>
  </si>
  <si>
    <t>AUDIENCIA DE MEDIDAS CAUTELARES DE DETENCIÓN PREVENTIVA U OTRAS VIGENTES DURANTE EL PROCESO</t>
  </si>
  <si>
    <t>ENTREVISTAS REALIZADAS</t>
  </si>
  <si>
    <t>TOTAL DE RESOLUCIONES EN AUDIENCIAS</t>
  </si>
  <si>
    <t>AUDIENCIAS PARA AUTORIZAR ALGÚN BENEFICIO EN EL INTERIOR DEL CEAMA</t>
  </si>
  <si>
    <t>AUDIENCIAS PARA ENTREGA DE CONSTANCIAS DE TERMINACIÓN DE MEDIDAS</t>
  </si>
  <si>
    <t>AUDIENCIAS DE SEGUIMIENTO TÉCNICO</t>
  </si>
  <si>
    <t>ENTREGA  A LOS DENUNCIANTES, DE LOS DEPÓSITOS RELATIVOS AL PAGO DE LA REPARACIÓN DEL DAÑO</t>
  </si>
  <si>
    <t xml:space="preserve">AUDIENCIAS PARA REQUERIR EL PAGO DE LA REPARACIÓN DEL DAÑO </t>
  </si>
  <si>
    <t>AUDIENCIA DE VERIFICACIÓN DE MEDIDAS</t>
  </si>
  <si>
    <t>AUDIENCIAS EN EL INTERIOR DEL CEAMA</t>
  </si>
  <si>
    <t>COMPARECENCIAS DIVERSAS</t>
  </si>
  <si>
    <t>AUDIENCIAS PARA PAGO DE MULTAS</t>
  </si>
  <si>
    <t>AUDIENCIAS CON EL PERSONAL DEL CONSEJO TÉCNICO INTERDISCIPLINARIO</t>
  </si>
  <si>
    <t>AUDIENCIAS DE LECTURAS DE PROGRAMAS PERSONALIZADOS</t>
  </si>
  <si>
    <t xml:space="preserve">AUDIENCIAS DE LECTURAS DE EVALUACIÓN INTEGRAL </t>
  </si>
  <si>
    <t>AUDIENCIAS ACLARATORIAS Y/O INFORMATIVAS</t>
  </si>
  <si>
    <t xml:space="preserve">AUDIENCIAS SOLICITADAS POR LOS ADOLESCENTES </t>
  </si>
  <si>
    <t>AUDIENCIAS PARA EJECUTAR MEDIDAS DE ORIENTACIÓN</t>
  </si>
  <si>
    <t>AUDIENCIAS PARA RECIBIR PAGOS DE REPARACIÓN DEL DAÑO, CON MOTIVO DE SCP</t>
  </si>
  <si>
    <t>COMPARECENCIA ESPONTÁNEA</t>
  </si>
  <si>
    <t xml:space="preserve">SOLICITUDES DE AUDIENCIA HECHAS POR LOS ADOLESCENTES </t>
  </si>
  <si>
    <t>AUDIENCIAS PARA DEVOLVER DEPÓSITOS A FAVOR DEL DENUNCIANTE</t>
  </si>
  <si>
    <t>CONVENIOS DE MEDIACIÓN</t>
  </si>
  <si>
    <t>LIBERTAD ANTICIPADA</t>
  </si>
  <si>
    <t>TRÁMITES ADMINISTRATIVOS</t>
  </si>
  <si>
    <t xml:space="preserve"> </t>
  </si>
  <si>
    <t>Ejecución de Sentencia</t>
  </si>
  <si>
    <t>Juicio Oral</t>
  </si>
  <si>
    <t>AUDIENCIAS PARA RECEPCIONAR PAGOS DE MULTAS IMPUESTAS A LOS PADRES, CON BASE EN EL ORDINAL 59, FRACCIÓN II, DE LA LEY DE JUSTICIA PARA ADOLESCENTES.</t>
  </si>
  <si>
    <t xml:space="preserve">control </t>
  </si>
  <si>
    <t>Inicios</t>
  </si>
  <si>
    <t>Conclusiones</t>
  </si>
  <si>
    <t>Audiencias</t>
  </si>
  <si>
    <t>% de resolución</t>
  </si>
  <si>
    <t>Prom audiencia por juicio</t>
  </si>
  <si>
    <t>POR SENTENCIA CONDENATORIA</t>
  </si>
  <si>
    <t>JUZGADO ESPECIALIZADO EN JUSTICIA PARA ADOLESCENTES DEL SISTEMA ACUSATORIO Y ORAL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</si>
</sst>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61">
    <font>
      <sz val="11"/>
      <color indexed="8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indexed="8"/>
      <name val="Calibri"/>
      <family val="2"/>
    </font>
    <font>
      <sz val="12"/>
      <color indexed="8"/>
      <name val="Vrinda"/>
      <family val="2"/>
    </font>
    <font>
      <b/>
      <sz val="11"/>
      <color indexed="8"/>
      <name val="Vrinda"/>
      <family val="2"/>
    </font>
    <font>
      <b/>
      <sz val="12"/>
      <color indexed="8"/>
      <name val="Vrinda"/>
      <family val="2"/>
    </font>
    <font>
      <sz val="16"/>
      <color indexed="8"/>
      <name val="Calibri"/>
      <family val="2"/>
    </font>
    <font>
      <b/>
      <sz val="12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13"/>
      <name val="Arial"/>
      <family val="2"/>
    </font>
    <font>
      <b/>
      <sz val="12"/>
      <color indexed="8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 tint="0.04998999834060669"/>
      <name val="Calibri"/>
      <family val="2"/>
    </font>
    <font>
      <sz val="12"/>
      <color rgb="FF000000"/>
      <name val="Vrinda"/>
      <family val="2"/>
    </font>
    <font>
      <b/>
      <sz val="11"/>
      <color rgb="FF000000"/>
      <name val="Vrinda"/>
      <family val="2"/>
    </font>
    <font>
      <b/>
      <sz val="12"/>
      <color rgb="FF000000"/>
      <name val="Vrinda"/>
      <family val="2"/>
    </font>
    <font>
      <sz val="16"/>
      <color rgb="FF000000"/>
      <name val="Calibri"/>
      <family val="2"/>
    </font>
    <font>
      <sz val="12"/>
      <color theme="1" tint="0.04998999834060669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2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726056"/>
        <bgColor indexed="64"/>
      </patternFill>
    </fill>
    <fill>
      <patternFill patternType="solid">
        <fgColor rgb="FFD5D2D1"/>
        <bgColor indexed="64"/>
      </patternFill>
    </fill>
    <fill>
      <patternFill patternType="solid">
        <fgColor rgb="FFEBEAE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/>
      <bottom/>
    </border>
    <border>
      <left style="hair"/>
      <right style="hair"/>
      <top style="hair"/>
      <bottom/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</border>
    <border>
      <left style="hair"/>
      <right style="hair"/>
      <top/>
      <bottom style="hair"/>
    </border>
    <border>
      <left/>
      <right/>
      <top/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2" fillId="0" borderId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90"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left" vertical="center"/>
    </xf>
    <xf numFmtId="0" fontId="55" fillId="0" borderId="0" xfId="0" applyFont="1" applyFill="1" applyAlignment="1">
      <alignment horizontal="center" vertical="center"/>
    </xf>
    <xf numFmtId="0" fontId="4" fillId="33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6" fillId="0" borderId="15" xfId="0" applyFont="1" applyFill="1" applyBorder="1" applyAlignment="1">
      <alignment horizontal="left" indent="1"/>
    </xf>
    <xf numFmtId="0" fontId="7" fillId="35" borderId="15" xfId="0" applyFont="1" applyFill="1" applyBorder="1" applyAlignment="1">
      <alignment/>
    </xf>
    <xf numFmtId="0" fontId="6" fillId="0" borderId="15" xfId="0" applyFont="1" applyFill="1" applyBorder="1" applyAlignment="1">
      <alignment horizontal="left" wrapText="1" indent="1"/>
    </xf>
    <xf numFmtId="0" fontId="8" fillId="0" borderId="0" xfId="0" applyFont="1" applyFill="1" applyAlignment="1">
      <alignment/>
    </xf>
    <xf numFmtId="0" fontId="7" fillId="0" borderId="16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left" indent="3"/>
    </xf>
    <xf numFmtId="0" fontId="6" fillId="0" borderId="15" xfId="0" applyFont="1" applyFill="1" applyBorder="1" applyAlignment="1">
      <alignment horizontal="left" wrapText="1" indent="3"/>
    </xf>
    <xf numFmtId="0" fontId="6" fillId="0" borderId="15" xfId="0" applyFont="1" applyFill="1" applyBorder="1" applyAlignment="1">
      <alignment horizontal="left" vertical="center" wrapText="1" indent="1"/>
    </xf>
    <xf numFmtId="0" fontId="6" fillId="0" borderId="16" xfId="0" applyFont="1" applyFill="1" applyBorder="1" applyAlignment="1">
      <alignment horizontal="left" wrapText="1" indent="1"/>
    </xf>
    <xf numFmtId="3" fontId="1" fillId="0" borderId="0" xfId="0" applyNumberFormat="1" applyFont="1" applyAlignment="1">
      <alignment/>
    </xf>
    <xf numFmtId="0" fontId="56" fillId="36" borderId="17" xfId="0" applyFont="1" applyFill="1" applyBorder="1" applyAlignment="1">
      <alignment horizontal="center" wrapText="1" readingOrder="1"/>
    </xf>
    <xf numFmtId="0" fontId="56" fillId="37" borderId="18" xfId="0" applyFont="1" applyFill="1" applyBorder="1" applyAlignment="1">
      <alignment horizontal="center" wrapText="1" readingOrder="1"/>
    </xf>
    <xf numFmtId="0" fontId="56" fillId="38" borderId="17" xfId="0" applyFont="1" applyFill="1" applyBorder="1" applyAlignment="1">
      <alignment horizontal="center" wrapText="1" readingOrder="1"/>
    </xf>
    <xf numFmtId="0" fontId="56" fillId="36" borderId="18" xfId="0" applyFont="1" applyFill="1" applyBorder="1" applyAlignment="1">
      <alignment horizontal="center" wrapText="1" readingOrder="1"/>
    </xf>
    <xf numFmtId="10" fontId="2" fillId="0" borderId="0" xfId="53" applyNumberFormat="1" applyAlignment="1">
      <alignment/>
    </xf>
    <xf numFmtId="2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vertical="top"/>
    </xf>
    <xf numFmtId="0" fontId="7" fillId="35" borderId="13" xfId="0" applyFont="1" applyFill="1" applyBorder="1" applyAlignment="1">
      <alignment horizontal="center" vertical="center"/>
    </xf>
    <xf numFmtId="0" fontId="6" fillId="39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39" borderId="13" xfId="0" applyFont="1" applyFill="1" applyBorder="1" applyAlignment="1">
      <alignment horizontal="center" vertical="center"/>
    </xf>
    <xf numFmtId="0" fontId="57" fillId="39" borderId="13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right"/>
    </xf>
    <xf numFmtId="0" fontId="7" fillId="39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/>
    </xf>
    <xf numFmtId="3" fontId="13" fillId="34" borderId="15" xfId="0" applyNumberFormat="1" applyFont="1" applyFill="1" applyBorder="1" applyAlignment="1">
      <alignment horizontal="center" vertical="center"/>
    </xf>
    <xf numFmtId="3" fontId="13" fillId="33" borderId="13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0" fontId="16" fillId="39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3" fontId="13" fillId="33" borderId="15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58" fillId="39" borderId="13" xfId="0" applyFont="1" applyFill="1" applyBorder="1" applyAlignment="1">
      <alignment horizontal="center" vertical="center"/>
    </xf>
    <xf numFmtId="0" fontId="59" fillId="35" borderId="13" xfId="0" applyFont="1" applyFill="1" applyBorder="1" applyAlignment="1">
      <alignment horizontal="center" vertical="center"/>
    </xf>
    <xf numFmtId="3" fontId="60" fillId="33" borderId="13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3" fontId="57" fillId="0" borderId="14" xfId="0" applyNumberFormat="1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/>
    </xf>
    <xf numFmtId="3" fontId="7" fillId="35" borderId="14" xfId="0" applyNumberFormat="1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6" fillId="39" borderId="14" xfId="0" applyFont="1" applyFill="1" applyBorder="1" applyAlignment="1">
      <alignment horizontal="center" vertical="center"/>
    </xf>
    <xf numFmtId="0" fontId="6" fillId="39" borderId="16" xfId="0" applyFont="1" applyFill="1" applyBorder="1" applyAlignment="1">
      <alignment horizontal="center" vertical="center"/>
    </xf>
    <xf numFmtId="0" fontId="6" fillId="39" borderId="15" xfId="0" applyFont="1" applyFill="1" applyBorder="1" applyAlignment="1">
      <alignment horizontal="center" vertical="center"/>
    </xf>
    <xf numFmtId="3" fontId="6" fillId="39" borderId="14" xfId="0" applyNumberFormat="1" applyFont="1" applyFill="1" applyBorder="1" applyAlignment="1">
      <alignment horizontal="center" vertical="center"/>
    </xf>
    <xf numFmtId="3" fontId="6" fillId="39" borderId="16" xfId="0" applyNumberFormat="1" applyFont="1" applyFill="1" applyBorder="1" applyAlignment="1">
      <alignment horizontal="center" vertical="center"/>
    </xf>
    <xf numFmtId="3" fontId="6" fillId="39" borderId="15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indent="22"/>
    </xf>
    <xf numFmtId="0" fontId="3" fillId="0" borderId="20" xfId="0" applyFont="1" applyFill="1" applyBorder="1" applyAlignment="1">
      <alignment horizontal="right" indent="9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E3DD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EECC"/>
      <rgbColor rgb="00FFFF99"/>
      <rgbColor rgb="00B3B3B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9525</xdr:rowOff>
    </xdr:from>
    <xdr:to>
      <xdr:col>1</xdr:col>
      <xdr:colOff>2943225</xdr:colOff>
      <xdr:row>1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9525"/>
          <a:ext cx="2705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5"/>
  <sheetViews>
    <sheetView tabSelected="1" zoomScale="70" zoomScaleNormal="70" zoomScalePageLayoutView="0" workbookViewId="0" topLeftCell="B1">
      <selection activeCell="AF15" sqref="AF15"/>
    </sheetView>
  </sheetViews>
  <sheetFormatPr defaultColWidth="10.625" defaultRowHeight="15"/>
  <cols>
    <col min="1" max="1" width="2.25390625" style="0" hidden="1" customWidth="1"/>
    <col min="2" max="2" width="46.375" style="1" customWidth="1"/>
    <col min="3" max="18" width="7.25390625" style="56" customWidth="1"/>
    <col min="19" max="19" width="12.00390625" style="57" customWidth="1"/>
    <col min="20" max="30" width="0" style="0" hidden="1" customWidth="1"/>
  </cols>
  <sheetData>
    <row r="1" spans="2:19" ht="24" customHeight="1">
      <c r="B1" s="88" t="s">
        <v>130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2:19" ht="15.75">
      <c r="B2" s="89" t="s">
        <v>141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2:19" ht="15.75">
      <c r="B3" s="12"/>
      <c r="C3" s="42" t="s">
        <v>14</v>
      </c>
      <c r="D3" s="42" t="s">
        <v>15</v>
      </c>
      <c r="E3" s="42" t="s">
        <v>16</v>
      </c>
      <c r="F3" s="43" t="s">
        <v>67</v>
      </c>
      <c r="G3" s="42" t="s">
        <v>47</v>
      </c>
      <c r="H3" s="42" t="s">
        <v>48</v>
      </c>
      <c r="I3" s="42" t="s">
        <v>49</v>
      </c>
      <c r="J3" s="43" t="s">
        <v>68</v>
      </c>
      <c r="K3" s="42" t="s">
        <v>50</v>
      </c>
      <c r="L3" s="42" t="s">
        <v>51</v>
      </c>
      <c r="M3" s="42" t="s">
        <v>52</v>
      </c>
      <c r="N3" s="43" t="s">
        <v>69</v>
      </c>
      <c r="O3" s="42" t="s">
        <v>63</v>
      </c>
      <c r="P3" s="42" t="s">
        <v>64</v>
      </c>
      <c r="Q3" s="42" t="s">
        <v>65</v>
      </c>
      <c r="R3" s="43" t="s">
        <v>70</v>
      </c>
      <c r="S3" s="44" t="s">
        <v>0</v>
      </c>
    </row>
    <row r="4" spans="2:19" ht="16.5" customHeight="1">
      <c r="B4" s="13" t="s">
        <v>13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6"/>
    </row>
    <row r="5" spans="1:19" ht="16.5" customHeight="1">
      <c r="A5" s="87" t="s">
        <v>18</v>
      </c>
      <c r="B5" s="14" t="s">
        <v>1</v>
      </c>
      <c r="C5" s="36">
        <v>5</v>
      </c>
      <c r="D5" s="36">
        <v>6</v>
      </c>
      <c r="E5" s="36">
        <v>3</v>
      </c>
      <c r="F5" s="32">
        <f>SUM(C5:E5)</f>
        <v>14</v>
      </c>
      <c r="G5" s="35">
        <v>4</v>
      </c>
      <c r="H5" s="35">
        <v>5</v>
      </c>
      <c r="I5" s="35">
        <v>4</v>
      </c>
      <c r="J5" s="32">
        <f>SUM(G5:I5)</f>
        <v>13</v>
      </c>
      <c r="K5" s="35">
        <v>5</v>
      </c>
      <c r="L5" s="35">
        <v>7</v>
      </c>
      <c r="M5" s="35">
        <v>2</v>
      </c>
      <c r="N5" s="32">
        <f>SUM(K5:M5)</f>
        <v>14</v>
      </c>
      <c r="O5" s="35">
        <v>6</v>
      </c>
      <c r="P5" s="34">
        <v>9</v>
      </c>
      <c r="Q5" s="34">
        <v>6</v>
      </c>
      <c r="R5" s="32">
        <f>SUM(O5:Q5)</f>
        <v>21</v>
      </c>
      <c r="S5" s="47">
        <f>F5+J5+N5+R5</f>
        <v>62</v>
      </c>
    </row>
    <row r="6" spans="1:19" ht="16.5" customHeight="1">
      <c r="A6" s="87"/>
      <c r="B6" s="14" t="s">
        <v>92</v>
      </c>
      <c r="C6" s="59">
        <v>11</v>
      </c>
      <c r="D6" s="59">
        <v>12</v>
      </c>
      <c r="E6" s="59">
        <v>13</v>
      </c>
      <c r="F6" s="32">
        <f aca="true" t="shared" si="0" ref="F6:F31">SUM(C6:E6)</f>
        <v>36</v>
      </c>
      <c r="G6" s="35">
        <v>3</v>
      </c>
      <c r="H6" s="35">
        <v>7</v>
      </c>
      <c r="I6" s="35">
        <v>6</v>
      </c>
      <c r="J6" s="32">
        <f>SUM(G6:I6)</f>
        <v>16</v>
      </c>
      <c r="K6" s="35">
        <v>11</v>
      </c>
      <c r="L6" s="35">
        <v>6</v>
      </c>
      <c r="M6" s="35">
        <v>7</v>
      </c>
      <c r="N6" s="32">
        <f>SUM(K6:M6)</f>
        <v>24</v>
      </c>
      <c r="O6" s="35">
        <v>8</v>
      </c>
      <c r="P6" s="35">
        <v>13</v>
      </c>
      <c r="Q6" s="35">
        <v>3</v>
      </c>
      <c r="R6" s="32">
        <f>SUM(O6:Q6)</f>
        <v>24</v>
      </c>
      <c r="S6" s="47">
        <f aca="true" t="shared" si="1" ref="S6:S31">F6+J6+N6+R6</f>
        <v>100</v>
      </c>
    </row>
    <row r="7" spans="1:19" ht="16.5" customHeight="1">
      <c r="A7" s="87"/>
      <c r="B7" s="14" t="s">
        <v>2</v>
      </c>
      <c r="C7" s="58">
        <v>3</v>
      </c>
      <c r="D7" s="58">
        <v>5</v>
      </c>
      <c r="E7" s="58">
        <v>0</v>
      </c>
      <c r="F7" s="32">
        <f>SUM(C7:E7)</f>
        <v>8</v>
      </c>
      <c r="G7" s="58">
        <v>5</v>
      </c>
      <c r="H7" s="58">
        <v>1</v>
      </c>
      <c r="I7" s="58">
        <v>3</v>
      </c>
      <c r="J7" s="60">
        <f>SUM(G7:I7)</f>
        <v>9</v>
      </c>
      <c r="K7" s="59">
        <v>4</v>
      </c>
      <c r="L7" s="59">
        <v>1</v>
      </c>
      <c r="M7" s="59">
        <v>4</v>
      </c>
      <c r="N7" s="60">
        <f>SUM(K7:M7)</f>
        <v>9</v>
      </c>
      <c r="O7" s="58">
        <v>3</v>
      </c>
      <c r="P7" s="58">
        <v>7</v>
      </c>
      <c r="Q7" s="58">
        <v>4</v>
      </c>
      <c r="R7" s="60">
        <f>SUM(O7:Q7)</f>
        <v>14</v>
      </c>
      <c r="S7" s="61">
        <f>F7+J7+N7+R7</f>
        <v>40</v>
      </c>
    </row>
    <row r="8" spans="1:19" ht="16.5" customHeight="1">
      <c r="A8" s="87"/>
      <c r="B8" s="14" t="s">
        <v>91</v>
      </c>
      <c r="C8" s="36">
        <v>0</v>
      </c>
      <c r="D8" s="36">
        <v>0</v>
      </c>
      <c r="E8" s="36">
        <v>0</v>
      </c>
      <c r="F8" s="32">
        <f t="shared" si="0"/>
        <v>0</v>
      </c>
      <c r="G8" s="35">
        <v>0</v>
      </c>
      <c r="H8" s="35">
        <v>0</v>
      </c>
      <c r="I8" s="35">
        <v>0</v>
      </c>
      <c r="J8" s="32">
        <f>SUM(G8:I8)</f>
        <v>0</v>
      </c>
      <c r="K8" s="35">
        <v>0</v>
      </c>
      <c r="L8" s="35">
        <v>0</v>
      </c>
      <c r="M8" s="35">
        <v>0</v>
      </c>
      <c r="N8" s="32">
        <f>SUM(K8:M8)</f>
        <v>0</v>
      </c>
      <c r="O8" s="35">
        <v>0</v>
      </c>
      <c r="P8" s="35">
        <v>0</v>
      </c>
      <c r="Q8" s="35">
        <v>0</v>
      </c>
      <c r="R8" s="32">
        <f>SUM(O8:Q8)</f>
        <v>0</v>
      </c>
      <c r="S8" s="47">
        <f t="shared" si="1"/>
        <v>0</v>
      </c>
    </row>
    <row r="9" spans="1:19" ht="16.5" customHeight="1">
      <c r="A9" s="87" t="s">
        <v>25</v>
      </c>
      <c r="B9" s="15" t="s">
        <v>17</v>
      </c>
      <c r="C9" s="32">
        <f>SUM(C10:C31)</f>
        <v>30</v>
      </c>
      <c r="D9" s="32">
        <f aca="true" t="shared" si="2" ref="D9:S9">SUM(D10:D31)</f>
        <v>60</v>
      </c>
      <c r="E9" s="32">
        <f t="shared" si="2"/>
        <v>61</v>
      </c>
      <c r="F9" s="32">
        <f t="shared" si="2"/>
        <v>151</v>
      </c>
      <c r="G9" s="32">
        <f t="shared" si="2"/>
        <v>55</v>
      </c>
      <c r="H9" s="32">
        <f t="shared" si="2"/>
        <v>55</v>
      </c>
      <c r="I9" s="32">
        <f t="shared" si="2"/>
        <v>57</v>
      </c>
      <c r="J9" s="32">
        <f t="shared" si="2"/>
        <v>167</v>
      </c>
      <c r="K9" s="32">
        <f t="shared" si="2"/>
        <v>57</v>
      </c>
      <c r="L9" s="32">
        <f t="shared" si="2"/>
        <v>47</v>
      </c>
      <c r="M9" s="32">
        <f t="shared" si="2"/>
        <v>32</v>
      </c>
      <c r="N9" s="32">
        <f t="shared" si="2"/>
        <v>136</v>
      </c>
      <c r="O9" s="32">
        <f>SUM(O10:O31)</f>
        <v>41</v>
      </c>
      <c r="P9" s="32">
        <f t="shared" si="2"/>
        <v>49</v>
      </c>
      <c r="Q9" s="32">
        <f t="shared" si="2"/>
        <v>38</v>
      </c>
      <c r="R9" s="32">
        <f t="shared" si="2"/>
        <v>128</v>
      </c>
      <c r="S9" s="32">
        <f t="shared" si="2"/>
        <v>582</v>
      </c>
    </row>
    <row r="10" spans="1:19" ht="16.5" customHeight="1">
      <c r="A10" s="87"/>
      <c r="B10" s="16" t="s">
        <v>93</v>
      </c>
      <c r="C10" s="35">
        <v>3</v>
      </c>
      <c r="D10" s="35">
        <v>4</v>
      </c>
      <c r="E10" s="35">
        <v>3</v>
      </c>
      <c r="F10" s="32">
        <f t="shared" si="0"/>
        <v>10</v>
      </c>
      <c r="G10" s="35">
        <v>1</v>
      </c>
      <c r="H10" s="35">
        <v>3</v>
      </c>
      <c r="I10" s="35">
        <v>1</v>
      </c>
      <c r="J10" s="32">
        <f aca="true" t="shared" si="3" ref="J10:J31">SUM(G10:I10)</f>
        <v>5</v>
      </c>
      <c r="K10" s="35">
        <v>3</v>
      </c>
      <c r="L10" s="35">
        <v>3</v>
      </c>
      <c r="M10" s="35">
        <v>1</v>
      </c>
      <c r="N10" s="32">
        <f aca="true" t="shared" si="4" ref="N10:N31">SUM(K10:M10)</f>
        <v>7</v>
      </c>
      <c r="O10" s="35">
        <v>2</v>
      </c>
      <c r="P10" s="35">
        <v>4</v>
      </c>
      <c r="Q10" s="35">
        <v>2</v>
      </c>
      <c r="R10" s="32">
        <f aca="true" t="shared" si="5" ref="R10:R31">SUM(O10:Q10)</f>
        <v>8</v>
      </c>
      <c r="S10" s="47">
        <f t="shared" si="1"/>
        <v>30</v>
      </c>
    </row>
    <row r="11" spans="1:19" ht="16.5" customHeight="1">
      <c r="A11" s="87"/>
      <c r="B11" s="16" t="s">
        <v>94</v>
      </c>
      <c r="C11" s="35">
        <v>0</v>
      </c>
      <c r="D11" s="35">
        <v>1</v>
      </c>
      <c r="E11" s="35">
        <v>2</v>
      </c>
      <c r="F11" s="32">
        <f t="shared" si="0"/>
        <v>3</v>
      </c>
      <c r="G11" s="35">
        <v>3</v>
      </c>
      <c r="H11" s="35">
        <v>2</v>
      </c>
      <c r="I11" s="35">
        <v>2</v>
      </c>
      <c r="J11" s="32">
        <f t="shared" si="3"/>
        <v>7</v>
      </c>
      <c r="K11" s="35">
        <v>2</v>
      </c>
      <c r="L11" s="35">
        <v>4</v>
      </c>
      <c r="M11" s="35">
        <v>1</v>
      </c>
      <c r="N11" s="32">
        <f t="shared" si="4"/>
        <v>7</v>
      </c>
      <c r="O11" s="35">
        <v>4</v>
      </c>
      <c r="P11" s="35">
        <v>4</v>
      </c>
      <c r="Q11" s="35">
        <v>4</v>
      </c>
      <c r="R11" s="32">
        <f t="shared" si="5"/>
        <v>12</v>
      </c>
      <c r="S11" s="47">
        <f t="shared" si="1"/>
        <v>29</v>
      </c>
    </row>
    <row r="12" spans="1:28" ht="16.5" customHeight="1">
      <c r="A12" s="87"/>
      <c r="B12" s="16" t="s">
        <v>95</v>
      </c>
      <c r="C12" s="35">
        <v>2</v>
      </c>
      <c r="D12" s="35">
        <v>5</v>
      </c>
      <c r="E12" s="35">
        <v>5</v>
      </c>
      <c r="F12" s="32">
        <f t="shared" si="0"/>
        <v>12</v>
      </c>
      <c r="G12" s="35">
        <v>3</v>
      </c>
      <c r="H12" s="35">
        <v>5</v>
      </c>
      <c r="I12" s="35">
        <v>3</v>
      </c>
      <c r="J12" s="32">
        <f t="shared" si="3"/>
        <v>11</v>
      </c>
      <c r="K12" s="35">
        <v>6</v>
      </c>
      <c r="L12" s="35">
        <v>6</v>
      </c>
      <c r="M12" s="35">
        <v>6</v>
      </c>
      <c r="N12" s="32">
        <f t="shared" si="4"/>
        <v>18</v>
      </c>
      <c r="O12" s="35">
        <v>4</v>
      </c>
      <c r="P12" s="35">
        <v>4</v>
      </c>
      <c r="Q12" s="35">
        <v>4</v>
      </c>
      <c r="R12" s="32">
        <f t="shared" si="5"/>
        <v>12</v>
      </c>
      <c r="S12" s="47">
        <f t="shared" si="1"/>
        <v>53</v>
      </c>
      <c r="X12" t="s">
        <v>135</v>
      </c>
      <c r="Y12" t="s">
        <v>136</v>
      </c>
      <c r="Z12" t="s">
        <v>137</v>
      </c>
      <c r="AA12" t="s">
        <v>138</v>
      </c>
      <c r="AB12" t="s">
        <v>139</v>
      </c>
    </row>
    <row r="13" spans="1:28" ht="16.5" customHeight="1">
      <c r="A13" s="87"/>
      <c r="B13" s="16" t="s">
        <v>96</v>
      </c>
      <c r="C13" s="35">
        <v>0</v>
      </c>
      <c r="D13" s="35">
        <v>0</v>
      </c>
      <c r="E13" s="35">
        <v>0</v>
      </c>
      <c r="F13" s="32">
        <f t="shared" si="0"/>
        <v>0</v>
      </c>
      <c r="G13" s="35">
        <v>0</v>
      </c>
      <c r="H13" s="35">
        <v>0</v>
      </c>
      <c r="I13" s="35">
        <v>0</v>
      </c>
      <c r="J13" s="32">
        <f t="shared" si="3"/>
        <v>0</v>
      </c>
      <c r="K13" s="35">
        <v>0</v>
      </c>
      <c r="L13" s="35">
        <v>0</v>
      </c>
      <c r="M13" s="35">
        <v>0</v>
      </c>
      <c r="N13" s="32">
        <f t="shared" si="4"/>
        <v>0</v>
      </c>
      <c r="O13" s="35">
        <v>0</v>
      </c>
      <c r="P13" s="35">
        <v>0</v>
      </c>
      <c r="Q13" s="35">
        <v>0</v>
      </c>
      <c r="R13" s="32">
        <f t="shared" si="5"/>
        <v>0</v>
      </c>
      <c r="S13" s="47">
        <f t="shared" si="1"/>
        <v>0</v>
      </c>
      <c r="W13" t="s">
        <v>134</v>
      </c>
      <c r="X13" s="23">
        <f>S5</f>
        <v>62</v>
      </c>
      <c r="Y13" s="23" t="e">
        <f>#REF!</f>
        <v>#REF!</v>
      </c>
      <c r="Z13">
        <f>S9</f>
        <v>582</v>
      </c>
      <c r="AA13" s="28" t="e">
        <f>Y13/X13</f>
        <v>#REF!</v>
      </c>
      <c r="AB13" s="29">
        <f>Z13/X13</f>
        <v>9.387096774193548</v>
      </c>
    </row>
    <row r="14" spans="1:33" ht="16.5" customHeight="1">
      <c r="A14" s="87"/>
      <c r="B14" s="16" t="s">
        <v>104</v>
      </c>
      <c r="C14" s="35">
        <v>2</v>
      </c>
      <c r="D14" s="35">
        <v>5</v>
      </c>
      <c r="E14" s="35">
        <v>5</v>
      </c>
      <c r="F14" s="32">
        <f t="shared" si="0"/>
        <v>12</v>
      </c>
      <c r="G14" s="35">
        <v>3</v>
      </c>
      <c r="H14" s="35">
        <v>5</v>
      </c>
      <c r="I14" s="35">
        <v>3</v>
      </c>
      <c r="J14" s="32">
        <f t="shared" si="3"/>
        <v>11</v>
      </c>
      <c r="K14" s="35">
        <v>6</v>
      </c>
      <c r="L14" s="35">
        <v>6</v>
      </c>
      <c r="M14" s="35">
        <v>6</v>
      </c>
      <c r="N14" s="32">
        <f t="shared" si="4"/>
        <v>18</v>
      </c>
      <c r="O14" s="35">
        <v>3</v>
      </c>
      <c r="P14" s="35">
        <v>6</v>
      </c>
      <c r="Q14" s="35">
        <v>1</v>
      </c>
      <c r="R14" s="32">
        <f t="shared" si="5"/>
        <v>10</v>
      </c>
      <c r="S14" s="47">
        <f t="shared" si="1"/>
        <v>51</v>
      </c>
      <c r="W14" t="s">
        <v>132</v>
      </c>
      <c r="X14" s="23">
        <f>S59</f>
        <v>5</v>
      </c>
      <c r="Y14" s="23">
        <f>S61</f>
        <v>2</v>
      </c>
      <c r="Z14" s="23">
        <f>S70</f>
        <v>59</v>
      </c>
      <c r="AA14" s="28">
        <f>Y14/X14</f>
        <v>0.4</v>
      </c>
      <c r="AB14" s="29">
        <f>Z14/X14</f>
        <v>11.8</v>
      </c>
      <c r="AG14" s="31"/>
    </row>
    <row r="15" spans="1:28" ht="16.5" customHeight="1">
      <c r="A15" s="87"/>
      <c r="B15" s="16" t="s">
        <v>76</v>
      </c>
      <c r="C15" s="35">
        <v>0</v>
      </c>
      <c r="D15" s="35">
        <v>0</v>
      </c>
      <c r="E15" s="35">
        <v>0</v>
      </c>
      <c r="F15" s="32">
        <f t="shared" si="0"/>
        <v>0</v>
      </c>
      <c r="G15" s="35">
        <v>0</v>
      </c>
      <c r="H15" s="35">
        <v>0</v>
      </c>
      <c r="I15" s="35">
        <v>0</v>
      </c>
      <c r="J15" s="32">
        <f t="shared" si="3"/>
        <v>0</v>
      </c>
      <c r="K15" s="35">
        <v>0</v>
      </c>
      <c r="L15" s="35">
        <v>1</v>
      </c>
      <c r="M15" s="35">
        <v>0</v>
      </c>
      <c r="N15" s="32">
        <f t="shared" si="4"/>
        <v>1</v>
      </c>
      <c r="O15" s="35">
        <v>0</v>
      </c>
      <c r="P15" s="35">
        <v>0</v>
      </c>
      <c r="Q15" s="35">
        <v>0</v>
      </c>
      <c r="R15" s="32">
        <f t="shared" si="5"/>
        <v>0</v>
      </c>
      <c r="S15" s="47">
        <f t="shared" si="1"/>
        <v>1</v>
      </c>
      <c r="W15" t="s">
        <v>131</v>
      </c>
      <c r="X15" s="23">
        <f>S78</f>
        <v>37</v>
      </c>
      <c r="Y15" s="23">
        <f>S79</f>
        <v>20</v>
      </c>
      <c r="Z15">
        <f>S80</f>
        <v>530</v>
      </c>
      <c r="AA15" s="28">
        <f>Y15/X15</f>
        <v>0.5405405405405406</v>
      </c>
      <c r="AB15" s="29">
        <f>Z15/X15</f>
        <v>14.324324324324325</v>
      </c>
    </row>
    <row r="16" spans="1:19" ht="15.75">
      <c r="A16" s="87"/>
      <c r="B16" s="16" t="s">
        <v>84</v>
      </c>
      <c r="C16" s="35">
        <v>0</v>
      </c>
      <c r="D16" s="35">
        <v>0</v>
      </c>
      <c r="E16" s="35">
        <v>0</v>
      </c>
      <c r="F16" s="32">
        <f t="shared" si="0"/>
        <v>0</v>
      </c>
      <c r="G16" s="35">
        <v>4</v>
      </c>
      <c r="H16" s="35">
        <v>6</v>
      </c>
      <c r="I16" s="35">
        <v>6</v>
      </c>
      <c r="J16" s="32">
        <f t="shared" si="3"/>
        <v>16</v>
      </c>
      <c r="K16" s="35">
        <v>5</v>
      </c>
      <c r="L16" s="35">
        <v>1</v>
      </c>
      <c r="M16" s="35">
        <v>1</v>
      </c>
      <c r="N16" s="32">
        <f t="shared" si="4"/>
        <v>7</v>
      </c>
      <c r="O16" s="40">
        <v>0</v>
      </c>
      <c r="P16" s="40">
        <v>4</v>
      </c>
      <c r="Q16" s="40">
        <v>0</v>
      </c>
      <c r="R16" s="32">
        <f t="shared" si="5"/>
        <v>4</v>
      </c>
      <c r="S16" s="47">
        <f t="shared" si="1"/>
        <v>27</v>
      </c>
    </row>
    <row r="17" spans="1:19" ht="30.75">
      <c r="A17" s="4"/>
      <c r="B17" s="16" t="s">
        <v>97</v>
      </c>
      <c r="C17" s="35">
        <v>0</v>
      </c>
      <c r="D17" s="35">
        <v>3</v>
      </c>
      <c r="E17" s="35">
        <v>2</v>
      </c>
      <c r="F17" s="32">
        <f t="shared" si="0"/>
        <v>5</v>
      </c>
      <c r="G17" s="35">
        <v>3</v>
      </c>
      <c r="H17" s="35">
        <v>2</v>
      </c>
      <c r="I17" s="35">
        <v>2</v>
      </c>
      <c r="J17" s="32">
        <f t="shared" si="3"/>
        <v>7</v>
      </c>
      <c r="K17" s="35">
        <v>1</v>
      </c>
      <c r="L17" s="35">
        <v>4</v>
      </c>
      <c r="M17" s="35">
        <v>1</v>
      </c>
      <c r="N17" s="32">
        <f t="shared" si="4"/>
        <v>6</v>
      </c>
      <c r="O17" s="40">
        <v>1</v>
      </c>
      <c r="P17" s="40">
        <v>3</v>
      </c>
      <c r="Q17" s="40">
        <v>1</v>
      </c>
      <c r="R17" s="32">
        <f t="shared" si="5"/>
        <v>5</v>
      </c>
      <c r="S17" s="47">
        <f t="shared" si="1"/>
        <v>23</v>
      </c>
    </row>
    <row r="18" spans="1:23" ht="45.75">
      <c r="A18" s="4"/>
      <c r="B18" s="16" t="s">
        <v>105</v>
      </c>
      <c r="C18" s="35">
        <v>2</v>
      </c>
      <c r="D18" s="35">
        <v>7</v>
      </c>
      <c r="E18" s="35">
        <v>10</v>
      </c>
      <c r="F18" s="32">
        <f t="shared" si="0"/>
        <v>19</v>
      </c>
      <c r="G18" s="35">
        <v>3</v>
      </c>
      <c r="H18" s="35">
        <v>3</v>
      </c>
      <c r="I18" s="35">
        <v>2</v>
      </c>
      <c r="J18" s="32">
        <f t="shared" si="3"/>
        <v>8</v>
      </c>
      <c r="K18" s="35">
        <v>2</v>
      </c>
      <c r="L18" s="35">
        <v>1</v>
      </c>
      <c r="M18" s="35">
        <v>1</v>
      </c>
      <c r="N18" s="32">
        <f t="shared" si="4"/>
        <v>4</v>
      </c>
      <c r="O18" s="40">
        <v>7</v>
      </c>
      <c r="P18" s="40">
        <v>5</v>
      </c>
      <c r="Q18" s="40">
        <v>6</v>
      </c>
      <c r="R18" s="32">
        <f t="shared" si="5"/>
        <v>18</v>
      </c>
      <c r="S18" s="47">
        <f t="shared" si="1"/>
        <v>49</v>
      </c>
      <c r="W18" s="30">
        <f>184/27</f>
        <v>6.814814814814815</v>
      </c>
    </row>
    <row r="19" spans="1:19" ht="33" customHeight="1">
      <c r="A19" s="4"/>
      <c r="B19" s="16" t="s">
        <v>98</v>
      </c>
      <c r="C19" s="35">
        <v>2</v>
      </c>
      <c r="D19" s="35">
        <v>5</v>
      </c>
      <c r="E19" s="35">
        <v>5</v>
      </c>
      <c r="F19" s="32">
        <f t="shared" si="0"/>
        <v>12</v>
      </c>
      <c r="G19" s="35">
        <v>6</v>
      </c>
      <c r="H19" s="35">
        <v>3</v>
      </c>
      <c r="I19" s="35">
        <v>3</v>
      </c>
      <c r="J19" s="32">
        <f t="shared" si="3"/>
        <v>12</v>
      </c>
      <c r="K19" s="35">
        <v>3</v>
      </c>
      <c r="L19" s="35">
        <v>4</v>
      </c>
      <c r="M19" s="35">
        <v>1</v>
      </c>
      <c r="N19" s="32">
        <f t="shared" si="4"/>
        <v>8</v>
      </c>
      <c r="O19" s="40">
        <v>4</v>
      </c>
      <c r="P19" s="40">
        <v>3</v>
      </c>
      <c r="Q19" s="40">
        <v>2</v>
      </c>
      <c r="R19" s="32">
        <f t="shared" si="5"/>
        <v>9</v>
      </c>
      <c r="S19" s="47">
        <f t="shared" si="1"/>
        <v>41</v>
      </c>
    </row>
    <row r="20" spans="1:19" ht="16.5" customHeight="1">
      <c r="A20" s="4"/>
      <c r="B20" s="16" t="s">
        <v>77</v>
      </c>
      <c r="C20" s="35">
        <v>6</v>
      </c>
      <c r="D20" s="35">
        <v>14</v>
      </c>
      <c r="E20" s="35">
        <v>15</v>
      </c>
      <c r="F20" s="32">
        <f t="shared" si="0"/>
        <v>35</v>
      </c>
      <c r="G20" s="35">
        <v>8</v>
      </c>
      <c r="H20" s="35">
        <v>14</v>
      </c>
      <c r="I20" s="35">
        <v>15</v>
      </c>
      <c r="J20" s="32">
        <f t="shared" si="3"/>
        <v>37</v>
      </c>
      <c r="K20" s="35">
        <v>15</v>
      </c>
      <c r="L20" s="35">
        <v>12</v>
      </c>
      <c r="M20" s="35">
        <v>8</v>
      </c>
      <c r="N20" s="32">
        <f t="shared" si="4"/>
        <v>35</v>
      </c>
      <c r="O20" s="35">
        <v>5</v>
      </c>
      <c r="P20" s="35">
        <v>4</v>
      </c>
      <c r="Q20" s="35">
        <v>4</v>
      </c>
      <c r="R20" s="32">
        <f t="shared" si="5"/>
        <v>13</v>
      </c>
      <c r="S20" s="47">
        <f t="shared" si="1"/>
        <v>120</v>
      </c>
    </row>
    <row r="21" spans="1:19" ht="16.5" customHeight="1">
      <c r="A21" s="4"/>
      <c r="B21" s="16" t="s">
        <v>80</v>
      </c>
      <c r="C21" s="35">
        <v>3</v>
      </c>
      <c r="D21" s="35">
        <v>7</v>
      </c>
      <c r="E21" s="35">
        <v>0</v>
      </c>
      <c r="F21" s="32">
        <f t="shared" si="0"/>
        <v>10</v>
      </c>
      <c r="G21" s="35">
        <v>10</v>
      </c>
      <c r="H21" s="35">
        <v>1</v>
      </c>
      <c r="I21" s="35">
        <v>8</v>
      </c>
      <c r="J21" s="32">
        <f t="shared" si="3"/>
        <v>19</v>
      </c>
      <c r="K21" s="35">
        <v>3</v>
      </c>
      <c r="L21" s="35">
        <v>0</v>
      </c>
      <c r="M21" s="35">
        <v>2</v>
      </c>
      <c r="N21" s="32">
        <f t="shared" si="4"/>
        <v>5</v>
      </c>
      <c r="O21" s="35">
        <v>4</v>
      </c>
      <c r="P21" s="35">
        <v>7</v>
      </c>
      <c r="Q21" s="35">
        <v>3</v>
      </c>
      <c r="R21" s="32">
        <f t="shared" si="5"/>
        <v>14</v>
      </c>
      <c r="S21" s="47">
        <f t="shared" si="1"/>
        <v>48</v>
      </c>
    </row>
    <row r="22" spans="1:19" ht="15.75">
      <c r="A22" s="4"/>
      <c r="B22" s="16" t="s">
        <v>78</v>
      </c>
      <c r="C22" s="35">
        <v>1</v>
      </c>
      <c r="D22" s="35">
        <v>0</v>
      </c>
      <c r="E22" s="35">
        <v>0</v>
      </c>
      <c r="F22" s="32">
        <f t="shared" si="0"/>
        <v>1</v>
      </c>
      <c r="G22" s="35">
        <v>0</v>
      </c>
      <c r="H22" s="35">
        <v>1</v>
      </c>
      <c r="I22" s="35">
        <v>0</v>
      </c>
      <c r="J22" s="32">
        <f t="shared" si="3"/>
        <v>1</v>
      </c>
      <c r="K22" s="35">
        <v>1</v>
      </c>
      <c r="L22" s="35">
        <v>1</v>
      </c>
      <c r="M22" s="35">
        <v>0</v>
      </c>
      <c r="N22" s="32">
        <f t="shared" si="4"/>
        <v>2</v>
      </c>
      <c r="O22" s="35">
        <v>1</v>
      </c>
      <c r="P22" s="35">
        <v>0</v>
      </c>
      <c r="Q22" s="35">
        <v>0</v>
      </c>
      <c r="R22" s="32">
        <f t="shared" si="5"/>
        <v>1</v>
      </c>
      <c r="S22" s="47">
        <f t="shared" si="1"/>
        <v>5</v>
      </c>
    </row>
    <row r="23" spans="1:19" ht="30.75">
      <c r="A23" s="4"/>
      <c r="B23" s="16" t="s">
        <v>99</v>
      </c>
      <c r="C23" s="35">
        <v>0</v>
      </c>
      <c r="D23" s="35">
        <v>0</v>
      </c>
      <c r="E23" s="35">
        <v>0</v>
      </c>
      <c r="F23" s="32">
        <f t="shared" si="0"/>
        <v>0</v>
      </c>
      <c r="G23" s="35">
        <v>0</v>
      </c>
      <c r="H23" s="35">
        <v>0</v>
      </c>
      <c r="I23" s="35">
        <v>0</v>
      </c>
      <c r="J23" s="32">
        <f t="shared" si="3"/>
        <v>0</v>
      </c>
      <c r="K23" s="35">
        <v>0</v>
      </c>
      <c r="L23" s="35">
        <v>0</v>
      </c>
      <c r="M23" s="35">
        <v>0</v>
      </c>
      <c r="N23" s="32">
        <f t="shared" si="4"/>
        <v>0</v>
      </c>
      <c r="O23" s="35">
        <v>0</v>
      </c>
      <c r="P23" s="35">
        <v>0</v>
      </c>
      <c r="Q23" s="35">
        <v>0</v>
      </c>
      <c r="R23" s="32">
        <f t="shared" si="5"/>
        <v>0</v>
      </c>
      <c r="S23" s="47">
        <f t="shared" si="1"/>
        <v>0</v>
      </c>
    </row>
    <row r="24" spans="1:19" ht="15.75">
      <c r="A24" s="4"/>
      <c r="B24" s="16" t="s">
        <v>81</v>
      </c>
      <c r="C24" s="35">
        <v>4</v>
      </c>
      <c r="D24" s="35">
        <v>4</v>
      </c>
      <c r="E24" s="35">
        <v>4</v>
      </c>
      <c r="F24" s="32">
        <f t="shared" si="0"/>
        <v>12</v>
      </c>
      <c r="G24" s="35">
        <v>1</v>
      </c>
      <c r="H24" s="35">
        <v>1</v>
      </c>
      <c r="I24" s="35">
        <v>2</v>
      </c>
      <c r="J24" s="32">
        <f t="shared" si="3"/>
        <v>4</v>
      </c>
      <c r="K24" s="35">
        <v>3</v>
      </c>
      <c r="L24" s="35">
        <v>1</v>
      </c>
      <c r="M24" s="35">
        <v>1</v>
      </c>
      <c r="N24" s="32">
        <f t="shared" si="4"/>
        <v>5</v>
      </c>
      <c r="O24" s="35">
        <v>1</v>
      </c>
      <c r="P24" s="35">
        <v>1</v>
      </c>
      <c r="Q24" s="35">
        <v>1</v>
      </c>
      <c r="R24" s="32">
        <f t="shared" si="5"/>
        <v>3</v>
      </c>
      <c r="S24" s="47">
        <f t="shared" si="1"/>
        <v>24</v>
      </c>
    </row>
    <row r="25" spans="1:19" ht="30.75">
      <c r="A25" s="4"/>
      <c r="B25" s="16" t="s">
        <v>100</v>
      </c>
      <c r="C25" s="35">
        <v>5</v>
      </c>
      <c r="D25" s="35">
        <v>3</v>
      </c>
      <c r="E25" s="35">
        <v>4</v>
      </c>
      <c r="F25" s="32">
        <f t="shared" si="0"/>
        <v>12</v>
      </c>
      <c r="G25" s="35">
        <v>2</v>
      </c>
      <c r="H25" s="35">
        <v>0</v>
      </c>
      <c r="I25" s="35">
        <v>3</v>
      </c>
      <c r="J25" s="32">
        <f t="shared" si="3"/>
        <v>5</v>
      </c>
      <c r="K25" s="35">
        <v>2</v>
      </c>
      <c r="L25" s="35">
        <v>2</v>
      </c>
      <c r="M25" s="35">
        <v>1</v>
      </c>
      <c r="N25" s="32">
        <f t="shared" si="4"/>
        <v>5</v>
      </c>
      <c r="O25" s="35">
        <v>1</v>
      </c>
      <c r="P25" s="35">
        <v>1</v>
      </c>
      <c r="Q25" s="35">
        <v>1</v>
      </c>
      <c r="R25" s="32">
        <f t="shared" si="5"/>
        <v>3</v>
      </c>
      <c r="S25" s="47">
        <f t="shared" si="1"/>
        <v>25</v>
      </c>
    </row>
    <row r="26" spans="1:19" ht="30.75">
      <c r="A26" s="4"/>
      <c r="B26" s="16" t="s">
        <v>27</v>
      </c>
      <c r="C26" s="35">
        <v>0</v>
      </c>
      <c r="D26" s="35">
        <v>0</v>
      </c>
      <c r="E26" s="35">
        <v>1</v>
      </c>
      <c r="F26" s="32">
        <f t="shared" si="0"/>
        <v>1</v>
      </c>
      <c r="G26" s="35">
        <v>0</v>
      </c>
      <c r="H26" s="35">
        <v>2</v>
      </c>
      <c r="I26" s="35">
        <v>1</v>
      </c>
      <c r="J26" s="32">
        <f t="shared" si="3"/>
        <v>3</v>
      </c>
      <c r="K26" s="35">
        <v>1</v>
      </c>
      <c r="L26" s="35">
        <v>0</v>
      </c>
      <c r="M26" s="35">
        <v>0</v>
      </c>
      <c r="N26" s="32">
        <f t="shared" si="4"/>
        <v>1</v>
      </c>
      <c r="O26" s="35">
        <v>1</v>
      </c>
      <c r="P26" s="35">
        <v>0</v>
      </c>
      <c r="Q26" s="35">
        <v>2</v>
      </c>
      <c r="R26" s="32">
        <f t="shared" si="5"/>
        <v>3</v>
      </c>
      <c r="S26" s="47">
        <f t="shared" si="1"/>
        <v>8</v>
      </c>
    </row>
    <row r="27" spans="1:19" ht="30.75">
      <c r="A27" s="4"/>
      <c r="B27" s="16" t="s">
        <v>83</v>
      </c>
      <c r="C27" s="35">
        <v>0</v>
      </c>
      <c r="D27" s="35">
        <v>2</v>
      </c>
      <c r="E27" s="35">
        <v>5</v>
      </c>
      <c r="F27" s="32">
        <f t="shared" si="0"/>
        <v>7</v>
      </c>
      <c r="G27" s="35">
        <v>7</v>
      </c>
      <c r="H27" s="35">
        <v>7</v>
      </c>
      <c r="I27" s="35">
        <v>6</v>
      </c>
      <c r="J27" s="32">
        <f t="shared" si="3"/>
        <v>20</v>
      </c>
      <c r="K27" s="35">
        <v>2</v>
      </c>
      <c r="L27" s="35">
        <v>1</v>
      </c>
      <c r="M27" s="35">
        <v>2</v>
      </c>
      <c r="N27" s="32">
        <f t="shared" si="4"/>
        <v>5</v>
      </c>
      <c r="O27" s="35">
        <v>3</v>
      </c>
      <c r="P27" s="35">
        <v>3</v>
      </c>
      <c r="Q27" s="35">
        <v>7</v>
      </c>
      <c r="R27" s="32">
        <f t="shared" si="5"/>
        <v>13</v>
      </c>
      <c r="S27" s="47">
        <f t="shared" si="1"/>
        <v>45</v>
      </c>
    </row>
    <row r="28" spans="1:19" ht="30.75">
      <c r="A28" s="4"/>
      <c r="B28" s="16" t="s">
        <v>102</v>
      </c>
      <c r="C28" s="35">
        <v>0</v>
      </c>
      <c r="D28" s="35">
        <v>0</v>
      </c>
      <c r="E28" s="35">
        <v>0</v>
      </c>
      <c r="F28" s="32">
        <f t="shared" si="0"/>
        <v>0</v>
      </c>
      <c r="G28" s="35">
        <v>0</v>
      </c>
      <c r="H28" s="35">
        <v>0</v>
      </c>
      <c r="I28" s="35">
        <v>0</v>
      </c>
      <c r="J28" s="32">
        <f t="shared" si="3"/>
        <v>0</v>
      </c>
      <c r="K28" s="35">
        <v>0</v>
      </c>
      <c r="L28" s="35">
        <v>0</v>
      </c>
      <c r="M28" s="35">
        <v>0</v>
      </c>
      <c r="N28" s="32">
        <f t="shared" si="4"/>
        <v>0</v>
      </c>
      <c r="O28" s="35">
        <v>0</v>
      </c>
      <c r="P28" s="35">
        <v>0</v>
      </c>
      <c r="Q28" s="35">
        <v>0</v>
      </c>
      <c r="R28" s="32">
        <f t="shared" si="5"/>
        <v>0</v>
      </c>
      <c r="S28" s="47">
        <f t="shared" si="1"/>
        <v>0</v>
      </c>
    </row>
    <row r="29" spans="1:19" ht="45.75">
      <c r="A29" s="4"/>
      <c r="B29" s="16" t="s">
        <v>103</v>
      </c>
      <c r="C29" s="35">
        <v>0</v>
      </c>
      <c r="D29" s="35">
        <v>0</v>
      </c>
      <c r="E29" s="35">
        <v>0</v>
      </c>
      <c r="F29" s="32">
        <f t="shared" si="0"/>
        <v>0</v>
      </c>
      <c r="G29" s="35">
        <v>1</v>
      </c>
      <c r="H29" s="35">
        <v>0</v>
      </c>
      <c r="I29" s="35">
        <v>0</v>
      </c>
      <c r="J29" s="32">
        <f t="shared" si="3"/>
        <v>1</v>
      </c>
      <c r="K29" s="35">
        <v>2</v>
      </c>
      <c r="L29" s="35">
        <v>0</v>
      </c>
      <c r="M29" s="35">
        <v>0</v>
      </c>
      <c r="N29" s="32">
        <f t="shared" si="4"/>
        <v>2</v>
      </c>
      <c r="O29" s="35">
        <v>0</v>
      </c>
      <c r="P29" s="35">
        <v>0</v>
      </c>
      <c r="Q29" s="35">
        <v>0</v>
      </c>
      <c r="R29" s="32">
        <f t="shared" si="5"/>
        <v>0</v>
      </c>
      <c r="S29" s="47">
        <f t="shared" si="1"/>
        <v>3</v>
      </c>
    </row>
    <row r="30" spans="1:19" ht="15.75">
      <c r="A30" s="4"/>
      <c r="B30" s="16" t="s">
        <v>124</v>
      </c>
      <c r="C30" s="35">
        <v>0</v>
      </c>
      <c r="D30" s="35">
        <v>0</v>
      </c>
      <c r="E30" s="35">
        <v>0</v>
      </c>
      <c r="F30" s="32">
        <f t="shared" si="0"/>
        <v>0</v>
      </c>
      <c r="G30" s="35">
        <v>0</v>
      </c>
      <c r="H30" s="35">
        <v>0</v>
      </c>
      <c r="I30" s="35">
        <v>0</v>
      </c>
      <c r="J30" s="32">
        <f t="shared" si="3"/>
        <v>0</v>
      </c>
      <c r="K30" s="35">
        <v>0</v>
      </c>
      <c r="L30" s="35">
        <v>0</v>
      </c>
      <c r="M30" s="35">
        <v>0</v>
      </c>
      <c r="N30" s="32">
        <f t="shared" si="4"/>
        <v>0</v>
      </c>
      <c r="O30" s="35">
        <v>0</v>
      </c>
      <c r="P30" s="35">
        <v>0</v>
      </c>
      <c r="Q30" s="35">
        <v>0</v>
      </c>
      <c r="R30" s="32">
        <f t="shared" si="5"/>
        <v>0</v>
      </c>
      <c r="S30" s="47">
        <f t="shared" si="1"/>
        <v>0</v>
      </c>
    </row>
    <row r="31" spans="1:19" ht="30.75">
      <c r="A31" s="4"/>
      <c r="B31" s="16" t="s">
        <v>125</v>
      </c>
      <c r="C31" s="35">
        <v>0</v>
      </c>
      <c r="D31" s="35">
        <v>0</v>
      </c>
      <c r="E31" s="35">
        <v>0</v>
      </c>
      <c r="F31" s="32">
        <f t="shared" si="0"/>
        <v>0</v>
      </c>
      <c r="G31" s="35">
        <v>0</v>
      </c>
      <c r="H31" s="35">
        <v>0</v>
      </c>
      <c r="I31" s="35">
        <v>0</v>
      </c>
      <c r="J31" s="32">
        <f t="shared" si="3"/>
        <v>0</v>
      </c>
      <c r="K31" s="35">
        <v>0</v>
      </c>
      <c r="L31" s="35">
        <v>0</v>
      </c>
      <c r="M31" s="35">
        <v>0</v>
      </c>
      <c r="N31" s="32">
        <f t="shared" si="4"/>
        <v>0</v>
      </c>
      <c r="O31" s="35">
        <v>0</v>
      </c>
      <c r="P31" s="35">
        <v>0</v>
      </c>
      <c r="Q31" s="35">
        <v>0</v>
      </c>
      <c r="R31" s="32">
        <f t="shared" si="5"/>
        <v>0</v>
      </c>
      <c r="S31" s="47">
        <f t="shared" si="1"/>
        <v>0</v>
      </c>
    </row>
    <row r="32" spans="1:19" ht="15.75">
      <c r="A32" s="4"/>
      <c r="B32" s="1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9"/>
    </row>
    <row r="33" spans="1:19" ht="15.75">
      <c r="A33" s="4"/>
      <c r="B33" s="15" t="s">
        <v>129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</row>
    <row r="34" spans="1:19" ht="30.75">
      <c r="A34" s="4"/>
      <c r="B34" s="16" t="s">
        <v>101</v>
      </c>
      <c r="C34" s="35">
        <v>0</v>
      </c>
      <c r="D34" s="35">
        <v>0</v>
      </c>
      <c r="E34" s="35">
        <v>0</v>
      </c>
      <c r="F34" s="32">
        <f>SUM(C34:E34)</f>
        <v>0</v>
      </c>
      <c r="G34" s="35">
        <v>0</v>
      </c>
      <c r="H34" s="35">
        <v>0</v>
      </c>
      <c r="I34" s="35">
        <v>0</v>
      </c>
      <c r="J34" s="32">
        <f>SUM(G34:I34)</f>
        <v>0</v>
      </c>
      <c r="K34" s="35">
        <v>0</v>
      </c>
      <c r="L34" s="35">
        <v>0</v>
      </c>
      <c r="M34" s="35">
        <v>0</v>
      </c>
      <c r="N34" s="32">
        <f>SUM(K34:M34)</f>
        <v>0</v>
      </c>
      <c r="O34" s="35">
        <v>0</v>
      </c>
      <c r="P34" s="35">
        <v>0</v>
      </c>
      <c r="Q34" s="35">
        <v>0</v>
      </c>
      <c r="R34" s="32">
        <f>SUM(O34:Q34)</f>
        <v>0</v>
      </c>
      <c r="S34" s="47">
        <f aca="true" t="shared" si="6" ref="S34:S56">F34+J34+N34+R34</f>
        <v>0</v>
      </c>
    </row>
    <row r="35" spans="1:19" ht="45.75">
      <c r="A35" s="4"/>
      <c r="B35" s="16" t="s">
        <v>123</v>
      </c>
      <c r="C35" s="35">
        <v>6</v>
      </c>
      <c r="D35" s="35">
        <v>5</v>
      </c>
      <c r="E35" s="35">
        <v>6</v>
      </c>
      <c r="F35" s="32">
        <f>SUM(C35:E35)</f>
        <v>17</v>
      </c>
      <c r="G35" s="35">
        <v>8</v>
      </c>
      <c r="H35" s="35">
        <v>6</v>
      </c>
      <c r="I35" s="35">
        <v>5</v>
      </c>
      <c r="J35" s="32">
        <f>SUM(G35:I35)</f>
        <v>19</v>
      </c>
      <c r="K35" s="35">
        <v>10</v>
      </c>
      <c r="L35" s="35">
        <v>10</v>
      </c>
      <c r="M35" s="35">
        <v>6</v>
      </c>
      <c r="N35" s="32">
        <f aca="true" t="shared" si="7" ref="N35:N45">SUM(K35:M35)</f>
        <v>26</v>
      </c>
      <c r="O35" s="35">
        <v>5</v>
      </c>
      <c r="P35" s="35">
        <v>3</v>
      </c>
      <c r="Q35" s="35">
        <v>1</v>
      </c>
      <c r="R35" s="32">
        <f aca="true" t="shared" si="8" ref="R35:R47">SUM(O35:Q35)</f>
        <v>9</v>
      </c>
      <c r="S35" s="47">
        <f t="shared" si="6"/>
        <v>71</v>
      </c>
    </row>
    <row r="36" spans="1:19" ht="15.75">
      <c r="A36" s="4"/>
      <c r="B36" s="16" t="s">
        <v>82</v>
      </c>
      <c r="C36" s="35">
        <v>3</v>
      </c>
      <c r="D36" s="35">
        <v>3</v>
      </c>
      <c r="E36" s="35">
        <v>4</v>
      </c>
      <c r="F36" s="32">
        <f>SUM(C36:E36)</f>
        <v>10</v>
      </c>
      <c r="G36" s="35">
        <v>1</v>
      </c>
      <c r="H36" s="35">
        <v>1</v>
      </c>
      <c r="I36" s="35">
        <v>2</v>
      </c>
      <c r="J36" s="32">
        <f>SUM(G36:I36)</f>
        <v>4</v>
      </c>
      <c r="K36" s="35">
        <v>4</v>
      </c>
      <c r="L36" s="35">
        <v>0</v>
      </c>
      <c r="M36" s="35">
        <v>0</v>
      </c>
      <c r="N36" s="32">
        <f t="shared" si="7"/>
        <v>4</v>
      </c>
      <c r="O36" s="35">
        <v>4</v>
      </c>
      <c r="P36" s="35">
        <v>6</v>
      </c>
      <c r="Q36" s="35">
        <v>2</v>
      </c>
      <c r="R36" s="32">
        <f t="shared" si="8"/>
        <v>12</v>
      </c>
      <c r="S36" s="47">
        <f t="shared" si="6"/>
        <v>30</v>
      </c>
    </row>
    <row r="37" spans="1:19" ht="45.75">
      <c r="A37" s="4"/>
      <c r="B37" s="16" t="s">
        <v>126</v>
      </c>
      <c r="C37" s="35">
        <v>6</v>
      </c>
      <c r="D37" s="35">
        <v>4</v>
      </c>
      <c r="E37" s="35">
        <v>0</v>
      </c>
      <c r="F37" s="32">
        <f>SUM(C37:E37)</f>
        <v>10</v>
      </c>
      <c r="G37" s="35">
        <v>4</v>
      </c>
      <c r="H37" s="35">
        <v>4</v>
      </c>
      <c r="I37" s="35">
        <v>6</v>
      </c>
      <c r="J37" s="32">
        <f>SUM(G37:I37)</f>
        <v>14</v>
      </c>
      <c r="K37" s="35">
        <v>5</v>
      </c>
      <c r="L37" s="35">
        <v>7</v>
      </c>
      <c r="M37" s="35">
        <v>3</v>
      </c>
      <c r="N37" s="32">
        <f t="shared" si="7"/>
        <v>15</v>
      </c>
      <c r="O37" s="35">
        <v>11</v>
      </c>
      <c r="P37" s="35">
        <v>12</v>
      </c>
      <c r="Q37" s="35">
        <v>2</v>
      </c>
      <c r="R37" s="32">
        <f t="shared" si="8"/>
        <v>25</v>
      </c>
      <c r="S37" s="47">
        <f t="shared" si="6"/>
        <v>64</v>
      </c>
    </row>
    <row r="38" spans="1:19" ht="75.75">
      <c r="A38" s="4"/>
      <c r="B38" s="16" t="s">
        <v>133</v>
      </c>
      <c r="C38" s="35">
        <v>0</v>
      </c>
      <c r="D38" s="35">
        <v>0</v>
      </c>
      <c r="E38" s="35">
        <v>0</v>
      </c>
      <c r="F38" s="32">
        <f>SUM(C38:E38)</f>
        <v>0</v>
      </c>
      <c r="G38" s="35">
        <v>0</v>
      </c>
      <c r="H38" s="35">
        <v>0</v>
      </c>
      <c r="I38" s="35">
        <v>0</v>
      </c>
      <c r="J38" s="32">
        <f>SUM(G38:I38)</f>
        <v>0</v>
      </c>
      <c r="K38" s="35">
        <v>0</v>
      </c>
      <c r="L38" s="35">
        <v>0</v>
      </c>
      <c r="M38" s="35">
        <v>0</v>
      </c>
      <c r="N38" s="32">
        <f t="shared" si="7"/>
        <v>0</v>
      </c>
      <c r="O38" s="35">
        <v>0</v>
      </c>
      <c r="P38" s="35">
        <v>0</v>
      </c>
      <c r="Q38" s="35">
        <v>0</v>
      </c>
      <c r="R38" s="32">
        <f t="shared" si="8"/>
        <v>0</v>
      </c>
      <c r="S38" s="47">
        <f t="shared" si="6"/>
        <v>0</v>
      </c>
    </row>
    <row r="39" spans="1:19" ht="16.5" customHeight="1">
      <c r="A39" s="87" t="s">
        <v>31</v>
      </c>
      <c r="B39" s="15" t="s">
        <v>19</v>
      </c>
      <c r="C39" s="32">
        <f>SUM(C40:C45)</f>
        <v>2</v>
      </c>
      <c r="D39" s="32">
        <f aca="true" t="shared" si="9" ref="D39:R39">SUM(D40:D45)</f>
        <v>4</v>
      </c>
      <c r="E39" s="32">
        <f t="shared" si="9"/>
        <v>1</v>
      </c>
      <c r="F39" s="32">
        <f t="shared" si="9"/>
        <v>7</v>
      </c>
      <c r="G39" s="32">
        <f>SUM(G40:G45)</f>
        <v>5</v>
      </c>
      <c r="H39" s="32">
        <f t="shared" si="9"/>
        <v>3</v>
      </c>
      <c r="I39" s="32">
        <f t="shared" si="9"/>
        <v>2</v>
      </c>
      <c r="J39" s="32">
        <f t="shared" si="9"/>
        <v>10</v>
      </c>
      <c r="K39" s="32">
        <f>SUM(K40:K45)</f>
        <v>9</v>
      </c>
      <c r="L39" s="32">
        <f t="shared" si="9"/>
        <v>6</v>
      </c>
      <c r="M39" s="32">
        <f t="shared" si="9"/>
        <v>1</v>
      </c>
      <c r="N39" s="32">
        <f t="shared" si="9"/>
        <v>16</v>
      </c>
      <c r="O39" s="32">
        <f t="shared" si="9"/>
        <v>4</v>
      </c>
      <c r="P39" s="32">
        <f t="shared" si="9"/>
        <v>9</v>
      </c>
      <c r="Q39" s="32">
        <f t="shared" si="9"/>
        <v>7</v>
      </c>
      <c r="R39" s="32">
        <f t="shared" si="9"/>
        <v>20</v>
      </c>
      <c r="S39" s="47">
        <f t="shared" si="6"/>
        <v>53</v>
      </c>
    </row>
    <row r="40" spans="1:19" ht="16.5" customHeight="1">
      <c r="A40" s="87"/>
      <c r="B40" s="14" t="s">
        <v>12</v>
      </c>
      <c r="C40" s="35">
        <v>2</v>
      </c>
      <c r="D40" s="35">
        <v>2</v>
      </c>
      <c r="E40" s="35">
        <v>1</v>
      </c>
      <c r="F40" s="32">
        <f aca="true" t="shared" si="10" ref="F40:F45">SUM(C40:E40)</f>
        <v>5</v>
      </c>
      <c r="G40" s="35">
        <v>3</v>
      </c>
      <c r="H40" s="35">
        <v>2</v>
      </c>
      <c r="I40" s="35">
        <v>2</v>
      </c>
      <c r="J40" s="32">
        <f aca="true" t="shared" si="11" ref="J40:J45">SUM(G40:I40)</f>
        <v>7</v>
      </c>
      <c r="K40" s="35">
        <v>4</v>
      </c>
      <c r="L40" s="35">
        <v>4</v>
      </c>
      <c r="M40" s="35">
        <v>1</v>
      </c>
      <c r="N40" s="32">
        <f t="shared" si="7"/>
        <v>9</v>
      </c>
      <c r="O40" s="35">
        <v>4</v>
      </c>
      <c r="P40" s="35">
        <v>5</v>
      </c>
      <c r="Q40" s="35">
        <v>4</v>
      </c>
      <c r="R40" s="32">
        <f t="shared" si="8"/>
        <v>13</v>
      </c>
      <c r="S40" s="47">
        <f t="shared" si="6"/>
        <v>34</v>
      </c>
    </row>
    <row r="41" spans="1:19" ht="16.5" customHeight="1">
      <c r="A41" s="87"/>
      <c r="B41" s="14" t="s">
        <v>20</v>
      </c>
      <c r="C41" s="35">
        <v>0</v>
      </c>
      <c r="D41" s="35">
        <v>1</v>
      </c>
      <c r="E41" s="35">
        <v>0</v>
      </c>
      <c r="F41" s="32">
        <f t="shared" si="10"/>
        <v>1</v>
      </c>
      <c r="G41" s="35">
        <v>0</v>
      </c>
      <c r="H41" s="35">
        <v>0</v>
      </c>
      <c r="I41" s="35">
        <v>0</v>
      </c>
      <c r="J41" s="32">
        <f t="shared" si="11"/>
        <v>0</v>
      </c>
      <c r="K41" s="35">
        <v>0</v>
      </c>
      <c r="L41" s="35">
        <v>0</v>
      </c>
      <c r="M41" s="35">
        <v>0</v>
      </c>
      <c r="N41" s="32">
        <f t="shared" si="7"/>
        <v>0</v>
      </c>
      <c r="O41" s="35">
        <v>0</v>
      </c>
      <c r="P41" s="35">
        <v>0</v>
      </c>
      <c r="Q41" s="35">
        <v>1</v>
      </c>
      <c r="R41" s="32">
        <f t="shared" si="8"/>
        <v>1</v>
      </c>
      <c r="S41" s="47">
        <f t="shared" si="6"/>
        <v>2</v>
      </c>
    </row>
    <row r="42" spans="1:19" ht="16.5" customHeight="1">
      <c r="A42" s="87"/>
      <c r="B42" s="14" t="s">
        <v>21</v>
      </c>
      <c r="C42" s="35">
        <v>0</v>
      </c>
      <c r="D42" s="35">
        <v>0</v>
      </c>
      <c r="E42" s="35">
        <v>0</v>
      </c>
      <c r="F42" s="32">
        <f t="shared" si="10"/>
        <v>0</v>
      </c>
      <c r="G42" s="35">
        <v>1</v>
      </c>
      <c r="H42" s="35">
        <v>0</v>
      </c>
      <c r="I42" s="35">
        <v>0</v>
      </c>
      <c r="J42" s="32">
        <f t="shared" si="11"/>
        <v>1</v>
      </c>
      <c r="K42" s="35">
        <v>1</v>
      </c>
      <c r="L42" s="35">
        <v>1</v>
      </c>
      <c r="M42" s="35">
        <v>0</v>
      </c>
      <c r="N42" s="32">
        <f t="shared" si="7"/>
        <v>2</v>
      </c>
      <c r="O42" s="35">
        <v>0</v>
      </c>
      <c r="P42" s="35">
        <v>2</v>
      </c>
      <c r="Q42" s="35">
        <v>1</v>
      </c>
      <c r="R42" s="32">
        <f t="shared" si="8"/>
        <v>3</v>
      </c>
      <c r="S42" s="47">
        <f t="shared" si="6"/>
        <v>6</v>
      </c>
    </row>
    <row r="43" spans="1:19" ht="15.75">
      <c r="A43" s="87"/>
      <c r="B43" s="16" t="s">
        <v>22</v>
      </c>
      <c r="C43" s="33">
        <v>0</v>
      </c>
      <c r="D43" s="33">
        <v>1</v>
      </c>
      <c r="E43" s="33">
        <v>0</v>
      </c>
      <c r="F43" s="32">
        <f t="shared" si="10"/>
        <v>1</v>
      </c>
      <c r="G43" s="33">
        <v>1</v>
      </c>
      <c r="H43" s="33">
        <v>1</v>
      </c>
      <c r="I43" s="33">
        <v>0</v>
      </c>
      <c r="J43" s="32">
        <f t="shared" si="11"/>
        <v>2</v>
      </c>
      <c r="K43" s="33">
        <v>4</v>
      </c>
      <c r="L43" s="33">
        <v>1</v>
      </c>
      <c r="M43" s="33">
        <v>0</v>
      </c>
      <c r="N43" s="32">
        <f t="shared" si="7"/>
        <v>5</v>
      </c>
      <c r="O43" s="35">
        <v>0</v>
      </c>
      <c r="P43" s="35">
        <v>2</v>
      </c>
      <c r="Q43" s="35">
        <v>1</v>
      </c>
      <c r="R43" s="32">
        <f t="shared" si="8"/>
        <v>3</v>
      </c>
      <c r="S43" s="47">
        <f t="shared" si="6"/>
        <v>11</v>
      </c>
    </row>
    <row r="44" spans="1:19" ht="15.75">
      <c r="A44" s="87"/>
      <c r="B44" s="14" t="s">
        <v>23</v>
      </c>
      <c r="C44" s="33">
        <v>0</v>
      </c>
      <c r="D44" s="33">
        <v>0</v>
      </c>
      <c r="E44" s="33">
        <v>0</v>
      </c>
      <c r="F44" s="32">
        <f t="shared" si="10"/>
        <v>0</v>
      </c>
      <c r="G44" s="33">
        <v>0</v>
      </c>
      <c r="H44" s="33">
        <v>0</v>
      </c>
      <c r="I44" s="33">
        <v>0</v>
      </c>
      <c r="J44" s="32">
        <f t="shared" si="11"/>
        <v>0</v>
      </c>
      <c r="K44" s="33">
        <v>0</v>
      </c>
      <c r="L44" s="33">
        <v>0</v>
      </c>
      <c r="M44" s="33">
        <v>0</v>
      </c>
      <c r="N44" s="32">
        <f t="shared" si="7"/>
        <v>0</v>
      </c>
      <c r="O44" s="35">
        <v>0</v>
      </c>
      <c r="P44" s="35">
        <v>0</v>
      </c>
      <c r="Q44" s="35">
        <v>0</v>
      </c>
      <c r="R44" s="32">
        <f t="shared" si="8"/>
        <v>0</v>
      </c>
      <c r="S44" s="47">
        <f t="shared" si="6"/>
        <v>0</v>
      </c>
    </row>
    <row r="45" spans="1:19" ht="45.75">
      <c r="A45" s="87"/>
      <c r="B45" s="16" t="s">
        <v>24</v>
      </c>
      <c r="C45" s="34">
        <v>0</v>
      </c>
      <c r="D45" s="34">
        <v>0</v>
      </c>
      <c r="E45" s="34">
        <v>0</v>
      </c>
      <c r="F45" s="32">
        <f t="shared" si="10"/>
        <v>0</v>
      </c>
      <c r="G45" s="34">
        <v>0</v>
      </c>
      <c r="H45" s="34">
        <v>0</v>
      </c>
      <c r="I45" s="34">
        <v>0</v>
      </c>
      <c r="J45" s="32">
        <f t="shared" si="11"/>
        <v>0</v>
      </c>
      <c r="K45" s="34">
        <v>0</v>
      </c>
      <c r="L45" s="34">
        <v>0</v>
      </c>
      <c r="M45" s="34">
        <v>0</v>
      </c>
      <c r="N45" s="32">
        <f t="shared" si="7"/>
        <v>0</v>
      </c>
      <c r="O45" s="34">
        <v>0</v>
      </c>
      <c r="P45" s="34">
        <v>0</v>
      </c>
      <c r="Q45" s="34">
        <v>0</v>
      </c>
      <c r="R45" s="32">
        <f t="shared" si="8"/>
        <v>0</v>
      </c>
      <c r="S45" s="47">
        <f t="shared" si="6"/>
        <v>0</v>
      </c>
    </row>
    <row r="46" spans="1:19" ht="16.5" customHeight="1">
      <c r="A46" s="87" t="s">
        <v>33</v>
      </c>
      <c r="B46" s="15" t="s">
        <v>26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>
        <f t="shared" si="8"/>
        <v>0</v>
      </c>
      <c r="S46" s="47">
        <f t="shared" si="6"/>
        <v>0</v>
      </c>
    </row>
    <row r="47" spans="1:19" ht="16.5" customHeight="1">
      <c r="A47" s="87"/>
      <c r="B47" s="14" t="s">
        <v>106</v>
      </c>
      <c r="C47" s="34">
        <v>0</v>
      </c>
      <c r="D47" s="34">
        <v>0</v>
      </c>
      <c r="E47" s="34">
        <v>0</v>
      </c>
      <c r="F47" s="32">
        <f>SUM(C47:E47)</f>
        <v>0</v>
      </c>
      <c r="G47" s="34">
        <v>0</v>
      </c>
      <c r="H47" s="34">
        <v>0</v>
      </c>
      <c r="I47" s="34">
        <v>0</v>
      </c>
      <c r="J47" s="32">
        <f aca="true" t="shared" si="12" ref="J47:J52">SUM(G47:I47)</f>
        <v>0</v>
      </c>
      <c r="K47" s="34">
        <v>0</v>
      </c>
      <c r="L47" s="34">
        <v>0</v>
      </c>
      <c r="M47" s="34">
        <v>0</v>
      </c>
      <c r="N47" s="32">
        <f aca="true" t="shared" si="13" ref="N47:N52">SUM(K47:M47)</f>
        <v>0</v>
      </c>
      <c r="O47" s="34">
        <v>0</v>
      </c>
      <c r="P47" s="34">
        <v>0</v>
      </c>
      <c r="Q47" s="34">
        <v>0</v>
      </c>
      <c r="R47" s="32">
        <f t="shared" si="8"/>
        <v>0</v>
      </c>
      <c r="S47" s="47">
        <f t="shared" si="6"/>
        <v>0</v>
      </c>
    </row>
    <row r="48" spans="1:19" ht="16.5" customHeight="1">
      <c r="A48" s="87"/>
      <c r="B48" s="14" t="s">
        <v>27</v>
      </c>
      <c r="C48" s="34">
        <v>0</v>
      </c>
      <c r="D48" s="34">
        <v>0</v>
      </c>
      <c r="E48" s="34">
        <v>1</v>
      </c>
      <c r="F48" s="32">
        <f aca="true" t="shared" si="14" ref="F48:F56">SUM(C48:E48)</f>
        <v>1</v>
      </c>
      <c r="G48" s="34">
        <v>0</v>
      </c>
      <c r="H48" s="34">
        <v>0</v>
      </c>
      <c r="I48" s="34">
        <v>0</v>
      </c>
      <c r="J48" s="32">
        <f t="shared" si="12"/>
        <v>0</v>
      </c>
      <c r="K48" s="34">
        <v>1</v>
      </c>
      <c r="L48" s="34">
        <v>0</v>
      </c>
      <c r="M48" s="34">
        <v>0</v>
      </c>
      <c r="N48" s="32">
        <f t="shared" si="13"/>
        <v>1</v>
      </c>
      <c r="O48" s="34">
        <v>1</v>
      </c>
      <c r="P48" s="34">
        <v>0</v>
      </c>
      <c r="Q48" s="34">
        <v>2</v>
      </c>
      <c r="R48" s="32">
        <f>SUM(O48:Q48)</f>
        <v>3</v>
      </c>
      <c r="S48" s="47">
        <f t="shared" si="6"/>
        <v>5</v>
      </c>
    </row>
    <row r="49" spans="1:19" ht="16.5" customHeight="1">
      <c r="A49" s="87"/>
      <c r="B49" s="14" t="s">
        <v>28</v>
      </c>
      <c r="C49" s="34">
        <v>0</v>
      </c>
      <c r="D49" s="34">
        <v>0</v>
      </c>
      <c r="E49" s="34">
        <v>0</v>
      </c>
      <c r="F49" s="32">
        <f t="shared" si="14"/>
        <v>0</v>
      </c>
      <c r="G49" s="34">
        <v>0</v>
      </c>
      <c r="H49" s="34">
        <v>0</v>
      </c>
      <c r="I49" s="34">
        <v>1</v>
      </c>
      <c r="J49" s="32">
        <f>SUM(G49:I49)</f>
        <v>1</v>
      </c>
      <c r="K49" s="34">
        <v>1</v>
      </c>
      <c r="L49" s="34">
        <v>0</v>
      </c>
      <c r="M49" s="34">
        <v>0</v>
      </c>
      <c r="N49" s="32">
        <f t="shared" si="13"/>
        <v>1</v>
      </c>
      <c r="O49" s="34">
        <v>0</v>
      </c>
      <c r="P49" s="34">
        <v>0</v>
      </c>
      <c r="Q49" s="34">
        <v>0</v>
      </c>
      <c r="R49" s="32">
        <f>SUM(O49:Q49)</f>
        <v>0</v>
      </c>
      <c r="S49" s="47">
        <f t="shared" si="6"/>
        <v>2</v>
      </c>
    </row>
    <row r="50" spans="1:19" ht="16.5" customHeight="1">
      <c r="A50" s="87"/>
      <c r="B50" s="14" t="s">
        <v>29</v>
      </c>
      <c r="C50" s="34">
        <v>0</v>
      </c>
      <c r="D50" s="34">
        <v>0</v>
      </c>
      <c r="E50" s="34">
        <v>0</v>
      </c>
      <c r="F50" s="32">
        <f t="shared" si="14"/>
        <v>0</v>
      </c>
      <c r="G50" s="34">
        <v>4</v>
      </c>
      <c r="H50" s="34">
        <v>6</v>
      </c>
      <c r="I50" s="34">
        <v>6</v>
      </c>
      <c r="J50" s="32">
        <f t="shared" si="12"/>
        <v>16</v>
      </c>
      <c r="K50" s="34">
        <v>1</v>
      </c>
      <c r="L50" s="34">
        <v>0</v>
      </c>
      <c r="M50" s="34">
        <v>0</v>
      </c>
      <c r="N50" s="32">
        <f t="shared" si="13"/>
        <v>1</v>
      </c>
      <c r="O50" s="34">
        <v>0</v>
      </c>
      <c r="P50" s="34">
        <v>2</v>
      </c>
      <c r="Q50" s="34">
        <v>0</v>
      </c>
      <c r="R50" s="32">
        <f>SUM(O50:Q50)</f>
        <v>2</v>
      </c>
      <c r="S50" s="47">
        <f t="shared" si="6"/>
        <v>19</v>
      </c>
    </row>
    <row r="51" spans="1:19" ht="16.5" customHeight="1">
      <c r="A51" s="87"/>
      <c r="B51" s="14" t="s">
        <v>30</v>
      </c>
      <c r="C51" s="34">
        <v>0</v>
      </c>
      <c r="D51" s="34">
        <v>0</v>
      </c>
      <c r="E51" s="34">
        <v>1</v>
      </c>
      <c r="F51" s="32">
        <f t="shared" si="14"/>
        <v>1</v>
      </c>
      <c r="G51" s="34">
        <v>2</v>
      </c>
      <c r="H51" s="34">
        <v>4</v>
      </c>
      <c r="I51" s="34">
        <v>0</v>
      </c>
      <c r="J51" s="32">
        <f t="shared" si="12"/>
        <v>6</v>
      </c>
      <c r="K51" s="34">
        <v>0</v>
      </c>
      <c r="L51" s="34">
        <v>1</v>
      </c>
      <c r="M51" s="34">
        <v>0</v>
      </c>
      <c r="N51" s="32">
        <f t="shared" si="13"/>
        <v>1</v>
      </c>
      <c r="O51" s="34">
        <v>0</v>
      </c>
      <c r="P51" s="34">
        <v>0</v>
      </c>
      <c r="Q51" s="34">
        <v>1</v>
      </c>
      <c r="R51" s="32">
        <f>SUM(O51:Q51)</f>
        <v>1</v>
      </c>
      <c r="S51" s="47">
        <f t="shared" si="6"/>
        <v>9</v>
      </c>
    </row>
    <row r="52" spans="1:19" ht="16.5" customHeight="1">
      <c r="A52" s="7"/>
      <c r="B52" s="14" t="s">
        <v>127</v>
      </c>
      <c r="C52" s="34">
        <v>0</v>
      </c>
      <c r="D52" s="34">
        <v>0</v>
      </c>
      <c r="E52" s="34">
        <v>0</v>
      </c>
      <c r="F52" s="32">
        <f t="shared" si="14"/>
        <v>0</v>
      </c>
      <c r="G52" s="34">
        <v>0</v>
      </c>
      <c r="H52" s="34">
        <v>0</v>
      </c>
      <c r="I52" s="34">
        <v>1</v>
      </c>
      <c r="J52" s="32">
        <f t="shared" si="12"/>
        <v>1</v>
      </c>
      <c r="K52" s="34">
        <v>0</v>
      </c>
      <c r="L52" s="34">
        <v>3</v>
      </c>
      <c r="M52" s="34">
        <v>1</v>
      </c>
      <c r="N52" s="32">
        <f t="shared" si="13"/>
        <v>4</v>
      </c>
      <c r="O52" s="34">
        <v>1</v>
      </c>
      <c r="P52" s="34">
        <v>0</v>
      </c>
      <c r="Q52" s="34">
        <v>0</v>
      </c>
      <c r="R52" s="32">
        <f>SUM(O52:Q52)</f>
        <v>1</v>
      </c>
      <c r="S52" s="47">
        <f t="shared" si="6"/>
        <v>6</v>
      </c>
    </row>
    <row r="53" spans="1:19" ht="16.5" customHeight="1">
      <c r="A53" s="78" t="s">
        <v>37</v>
      </c>
      <c r="B53" s="15" t="s">
        <v>34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47">
        <f t="shared" si="6"/>
        <v>0</v>
      </c>
    </row>
    <row r="54" spans="1:19" ht="45.75">
      <c r="A54" s="79"/>
      <c r="B54" s="16" t="s">
        <v>66</v>
      </c>
      <c r="C54" s="35">
        <v>0</v>
      </c>
      <c r="D54" s="35">
        <v>0</v>
      </c>
      <c r="E54" s="35">
        <v>0</v>
      </c>
      <c r="F54" s="32">
        <f t="shared" si="14"/>
        <v>0</v>
      </c>
      <c r="G54" s="35">
        <v>0</v>
      </c>
      <c r="H54" s="35">
        <v>0</v>
      </c>
      <c r="I54" s="35">
        <v>0</v>
      </c>
      <c r="J54" s="32">
        <f>SUM(G54:I54)</f>
        <v>0</v>
      </c>
      <c r="K54" s="35">
        <v>0</v>
      </c>
      <c r="L54" s="35">
        <v>0</v>
      </c>
      <c r="M54" s="35">
        <v>0</v>
      </c>
      <c r="N54" s="32">
        <f>SUM(K54:M54)</f>
        <v>0</v>
      </c>
      <c r="O54" s="35">
        <v>0</v>
      </c>
      <c r="P54" s="35">
        <v>1</v>
      </c>
      <c r="Q54" s="35">
        <v>1</v>
      </c>
      <c r="R54" s="32">
        <f>SUM(O54:Q54)</f>
        <v>2</v>
      </c>
      <c r="S54" s="47">
        <f t="shared" si="6"/>
        <v>2</v>
      </c>
    </row>
    <row r="55" spans="1:19" ht="60.75">
      <c r="A55" s="79"/>
      <c r="B55" s="16" t="s">
        <v>35</v>
      </c>
      <c r="C55" s="35">
        <v>0</v>
      </c>
      <c r="D55" s="35">
        <v>2</v>
      </c>
      <c r="E55" s="35">
        <v>1</v>
      </c>
      <c r="F55" s="32">
        <f t="shared" si="14"/>
        <v>3</v>
      </c>
      <c r="G55" s="35">
        <v>0</v>
      </c>
      <c r="H55" s="35">
        <v>1</v>
      </c>
      <c r="I55" s="35">
        <v>0</v>
      </c>
      <c r="J55" s="32">
        <f>SUM(G55:I55)</f>
        <v>1</v>
      </c>
      <c r="K55" s="35">
        <v>0</v>
      </c>
      <c r="L55" s="35">
        <v>0</v>
      </c>
      <c r="M55" s="35">
        <v>1</v>
      </c>
      <c r="N55" s="32">
        <f>SUM(K55:M55)</f>
        <v>1</v>
      </c>
      <c r="O55" s="35">
        <v>2</v>
      </c>
      <c r="P55" s="35">
        <v>0</v>
      </c>
      <c r="Q55" s="35">
        <v>0</v>
      </c>
      <c r="R55" s="32">
        <f>SUM(O55:Q55)</f>
        <v>2</v>
      </c>
      <c r="S55" s="47">
        <f t="shared" si="6"/>
        <v>7</v>
      </c>
    </row>
    <row r="56" spans="1:19" ht="15.75">
      <c r="A56" s="80"/>
      <c r="B56" s="16" t="s">
        <v>36</v>
      </c>
      <c r="C56" s="35">
        <v>0</v>
      </c>
      <c r="D56" s="35">
        <v>0</v>
      </c>
      <c r="E56" s="35">
        <v>0</v>
      </c>
      <c r="F56" s="32">
        <f t="shared" si="14"/>
        <v>0</v>
      </c>
      <c r="G56" s="35">
        <v>0</v>
      </c>
      <c r="H56" s="35">
        <v>0</v>
      </c>
      <c r="I56" s="35">
        <v>0</v>
      </c>
      <c r="J56" s="32">
        <f>SUM(G56:I56)</f>
        <v>0</v>
      </c>
      <c r="K56" s="35">
        <v>1</v>
      </c>
      <c r="L56" s="35">
        <v>0</v>
      </c>
      <c r="M56" s="35">
        <v>1</v>
      </c>
      <c r="N56" s="32">
        <f>SUM(K56:M56)</f>
        <v>2</v>
      </c>
      <c r="O56" s="35">
        <v>0</v>
      </c>
      <c r="P56" s="35">
        <v>0</v>
      </c>
      <c r="Q56" s="35">
        <v>1</v>
      </c>
      <c r="R56" s="32">
        <f>SUM(O56:Q56)</f>
        <v>1</v>
      </c>
      <c r="S56" s="47">
        <f t="shared" si="6"/>
        <v>3</v>
      </c>
    </row>
    <row r="57" spans="2:19" ht="16.5" customHeight="1">
      <c r="B57" s="18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50"/>
    </row>
    <row r="58" spans="2:19" ht="16.5" customHeight="1">
      <c r="B58" s="13" t="s">
        <v>38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6"/>
    </row>
    <row r="59" spans="1:19" ht="16.5" customHeight="1">
      <c r="A59" s="87" t="s">
        <v>53</v>
      </c>
      <c r="B59" s="14" t="s">
        <v>1</v>
      </c>
      <c r="C59" s="34">
        <v>1</v>
      </c>
      <c r="D59" s="34">
        <v>0</v>
      </c>
      <c r="E59" s="34">
        <v>0</v>
      </c>
      <c r="F59" s="32">
        <f>SUM(C59:E59)</f>
        <v>1</v>
      </c>
      <c r="G59" s="34">
        <v>0</v>
      </c>
      <c r="H59" s="34">
        <v>1</v>
      </c>
      <c r="I59" s="34">
        <v>0</v>
      </c>
      <c r="J59" s="32">
        <f>SUM(G59:I59)</f>
        <v>1</v>
      </c>
      <c r="K59" s="34">
        <v>1</v>
      </c>
      <c r="L59" s="34">
        <v>1</v>
      </c>
      <c r="M59" s="34">
        <v>0</v>
      </c>
      <c r="N59" s="32">
        <f>SUM(K59:M59)</f>
        <v>2</v>
      </c>
      <c r="O59" s="34">
        <v>1</v>
      </c>
      <c r="P59" s="34">
        <v>0</v>
      </c>
      <c r="Q59" s="34">
        <v>0</v>
      </c>
      <c r="R59" s="32">
        <f>SUM(O59:Q59)</f>
        <v>1</v>
      </c>
      <c r="S59" s="47">
        <f>F59+J59+N59+R59</f>
        <v>5</v>
      </c>
    </row>
    <row r="60" spans="1:19" ht="16.5" customHeight="1">
      <c r="A60" s="87"/>
      <c r="B60" s="14" t="s">
        <v>107</v>
      </c>
      <c r="C60" s="51">
        <v>0</v>
      </c>
      <c r="D60" s="35">
        <v>1</v>
      </c>
      <c r="E60" s="35">
        <v>0</v>
      </c>
      <c r="F60" s="32">
        <f aca="true" t="shared" si="15" ref="F60:F75">SUM(C60:E60)</f>
        <v>1</v>
      </c>
      <c r="G60" s="35">
        <v>0</v>
      </c>
      <c r="H60" s="35">
        <v>0</v>
      </c>
      <c r="I60" s="35">
        <v>1</v>
      </c>
      <c r="J60" s="32">
        <f>SUM(G60:I60)</f>
        <v>1</v>
      </c>
      <c r="K60" s="35">
        <v>0</v>
      </c>
      <c r="L60" s="35">
        <v>0</v>
      </c>
      <c r="M60" s="35">
        <v>1</v>
      </c>
      <c r="N60" s="32">
        <f>SUM(K60:M60)</f>
        <v>1</v>
      </c>
      <c r="O60" s="35">
        <v>0</v>
      </c>
      <c r="P60" s="35">
        <v>0</v>
      </c>
      <c r="Q60" s="35">
        <v>1</v>
      </c>
      <c r="R60" s="32">
        <f>SUM(O60:Q60)</f>
        <v>1</v>
      </c>
      <c r="S60" s="47">
        <f aca="true" t="shared" si="16" ref="S60:S75">F60+J60+N60+R60</f>
        <v>4</v>
      </c>
    </row>
    <row r="61" spans="1:19" ht="16.5" customHeight="1">
      <c r="A61" s="87"/>
      <c r="B61" s="14" t="s">
        <v>32</v>
      </c>
      <c r="C61" s="34">
        <v>0</v>
      </c>
      <c r="D61" s="34">
        <v>0</v>
      </c>
      <c r="E61" s="34">
        <v>1</v>
      </c>
      <c r="F61" s="32">
        <f t="shared" si="15"/>
        <v>1</v>
      </c>
      <c r="G61" s="34">
        <v>0</v>
      </c>
      <c r="H61" s="34">
        <v>0</v>
      </c>
      <c r="I61" s="34">
        <v>0</v>
      </c>
      <c r="J61" s="32">
        <f>SUM(G61:I61)</f>
        <v>0</v>
      </c>
      <c r="K61" s="34">
        <v>0</v>
      </c>
      <c r="L61" s="34">
        <v>0</v>
      </c>
      <c r="M61" s="34">
        <v>0</v>
      </c>
      <c r="N61" s="32">
        <f>SUM(K61:M61)</f>
        <v>0</v>
      </c>
      <c r="O61" s="34">
        <v>0</v>
      </c>
      <c r="P61" s="34">
        <v>0</v>
      </c>
      <c r="Q61" s="34">
        <v>1</v>
      </c>
      <c r="R61" s="32">
        <f>SUM(O61:Q61)</f>
        <v>1</v>
      </c>
      <c r="S61" s="47">
        <f t="shared" si="16"/>
        <v>2</v>
      </c>
    </row>
    <row r="62" spans="1:19" ht="16.5" customHeight="1">
      <c r="A62" s="38"/>
      <c r="B62" s="19" t="s">
        <v>140</v>
      </c>
      <c r="C62" s="34"/>
      <c r="D62" s="34"/>
      <c r="E62" s="34"/>
      <c r="F62" s="32">
        <f>SUM(C62:E62)</f>
        <v>0</v>
      </c>
      <c r="G62" s="34"/>
      <c r="H62" s="34"/>
      <c r="I62" s="34"/>
      <c r="J62" s="32">
        <f>SUM(G62:I62)</f>
        <v>0</v>
      </c>
      <c r="K62" s="34"/>
      <c r="L62" s="34"/>
      <c r="M62" s="34"/>
      <c r="N62" s="32">
        <f>SUM(K62:M62)</f>
        <v>0</v>
      </c>
      <c r="O62" s="34"/>
      <c r="P62" s="34"/>
      <c r="Q62" s="34"/>
      <c r="R62" s="32">
        <f>SUM(O62:Q62)</f>
        <v>0</v>
      </c>
      <c r="S62" s="47">
        <v>2</v>
      </c>
    </row>
    <row r="63" spans="1:19" ht="16.5" customHeight="1">
      <c r="A63" s="78" t="s">
        <v>54</v>
      </c>
      <c r="B63" s="15" t="s">
        <v>39</v>
      </c>
      <c r="C63" s="32">
        <f>SUM(C64:C66)</f>
        <v>0</v>
      </c>
      <c r="D63" s="32">
        <f>SUM(D64:D66)</f>
        <v>1</v>
      </c>
      <c r="E63" s="32">
        <f aca="true" t="shared" si="17" ref="E63:S63">SUM(E64:E66)</f>
        <v>0</v>
      </c>
      <c r="F63" s="32">
        <f t="shared" si="17"/>
        <v>1</v>
      </c>
      <c r="G63" s="32">
        <f t="shared" si="17"/>
        <v>0</v>
      </c>
      <c r="H63" s="32">
        <f t="shared" si="17"/>
        <v>0</v>
      </c>
      <c r="I63" s="32">
        <f t="shared" si="17"/>
        <v>0</v>
      </c>
      <c r="J63" s="32">
        <f t="shared" si="17"/>
        <v>0</v>
      </c>
      <c r="K63" s="32">
        <f aca="true" t="shared" si="18" ref="K63:Q63">SUM(K64:K66)</f>
        <v>0</v>
      </c>
      <c r="L63" s="32">
        <f>SUM(L64:L66)</f>
        <v>0</v>
      </c>
      <c r="M63" s="32">
        <f t="shared" si="18"/>
        <v>1</v>
      </c>
      <c r="N63" s="32">
        <f t="shared" si="18"/>
        <v>1</v>
      </c>
      <c r="O63" s="32">
        <f t="shared" si="18"/>
        <v>0</v>
      </c>
      <c r="P63" s="32">
        <f t="shared" si="18"/>
        <v>0</v>
      </c>
      <c r="Q63" s="32">
        <f t="shared" si="18"/>
        <v>1</v>
      </c>
      <c r="R63" s="32">
        <f t="shared" si="17"/>
        <v>1</v>
      </c>
      <c r="S63" s="32">
        <f t="shared" si="17"/>
        <v>3</v>
      </c>
    </row>
    <row r="64" spans="1:19" ht="16.5" customHeight="1">
      <c r="A64" s="79"/>
      <c r="B64" s="19" t="s">
        <v>9</v>
      </c>
      <c r="C64" s="34">
        <v>0</v>
      </c>
      <c r="D64" s="34">
        <v>1</v>
      </c>
      <c r="E64" s="34">
        <v>0</v>
      </c>
      <c r="F64" s="32">
        <f t="shared" si="15"/>
        <v>1</v>
      </c>
      <c r="G64" s="34">
        <v>0</v>
      </c>
      <c r="H64" s="34">
        <v>0</v>
      </c>
      <c r="I64" s="34">
        <v>0</v>
      </c>
      <c r="J64" s="32">
        <f>SUM(G64:I64)</f>
        <v>0</v>
      </c>
      <c r="K64" s="34">
        <v>0</v>
      </c>
      <c r="L64" s="34">
        <v>0</v>
      </c>
      <c r="M64" s="34">
        <v>1</v>
      </c>
      <c r="N64" s="32">
        <f>SUM(K64:M64)</f>
        <v>1</v>
      </c>
      <c r="O64" s="34">
        <v>0</v>
      </c>
      <c r="P64" s="34">
        <v>0</v>
      </c>
      <c r="Q64" s="34">
        <v>0</v>
      </c>
      <c r="R64" s="32">
        <f>SUM(O64:Q64)</f>
        <v>0</v>
      </c>
      <c r="S64" s="47">
        <f t="shared" si="16"/>
        <v>2</v>
      </c>
    </row>
    <row r="65" spans="1:19" ht="15.75">
      <c r="A65" s="79"/>
      <c r="B65" s="19" t="s">
        <v>10</v>
      </c>
      <c r="C65" s="34">
        <v>0</v>
      </c>
      <c r="D65" s="34">
        <v>0</v>
      </c>
      <c r="E65" s="34">
        <v>0</v>
      </c>
      <c r="F65" s="32">
        <f t="shared" si="15"/>
        <v>0</v>
      </c>
      <c r="G65" s="34">
        <v>0</v>
      </c>
      <c r="H65" s="34">
        <v>0</v>
      </c>
      <c r="I65" s="34">
        <v>0</v>
      </c>
      <c r="J65" s="32">
        <f>SUM(G65:I65)</f>
        <v>0</v>
      </c>
      <c r="K65" s="34">
        <v>0</v>
      </c>
      <c r="L65" s="34">
        <v>0</v>
      </c>
      <c r="M65" s="34">
        <v>0</v>
      </c>
      <c r="N65" s="32">
        <f>SUM(K65:M65)</f>
        <v>0</v>
      </c>
      <c r="O65" s="34">
        <v>0</v>
      </c>
      <c r="P65" s="34">
        <v>0</v>
      </c>
      <c r="Q65" s="34">
        <v>1</v>
      </c>
      <c r="R65" s="32">
        <f>SUM(O65:Q65)</f>
        <v>1</v>
      </c>
      <c r="S65" s="47">
        <f t="shared" si="16"/>
        <v>1</v>
      </c>
    </row>
    <row r="66" spans="1:19" ht="15.75">
      <c r="A66" s="79"/>
      <c r="B66" s="19" t="s">
        <v>8</v>
      </c>
      <c r="C66" s="34">
        <v>0</v>
      </c>
      <c r="D66" s="34">
        <v>0</v>
      </c>
      <c r="E66" s="34">
        <v>0</v>
      </c>
      <c r="F66" s="32">
        <f t="shared" si="15"/>
        <v>0</v>
      </c>
      <c r="G66" s="34">
        <v>0</v>
      </c>
      <c r="H66" s="34">
        <v>0</v>
      </c>
      <c r="I66" s="34">
        <v>0</v>
      </c>
      <c r="J66" s="32">
        <f>SUM(G66:I66)</f>
        <v>0</v>
      </c>
      <c r="K66" s="34">
        <v>0</v>
      </c>
      <c r="L66" s="34">
        <v>0</v>
      </c>
      <c r="M66" s="34">
        <v>0</v>
      </c>
      <c r="N66" s="32">
        <f>SUM(K66:M66)</f>
        <v>0</v>
      </c>
      <c r="O66" s="34">
        <v>0</v>
      </c>
      <c r="P66" s="34">
        <v>0</v>
      </c>
      <c r="Q66" s="34">
        <v>0</v>
      </c>
      <c r="R66" s="32">
        <f>SUM(O66:Q66)</f>
        <v>0</v>
      </c>
      <c r="S66" s="47">
        <f t="shared" si="16"/>
        <v>0</v>
      </c>
    </row>
    <row r="67" spans="1:19" ht="15.75">
      <c r="A67" s="79"/>
      <c r="B67" s="19" t="s">
        <v>73</v>
      </c>
      <c r="C67" s="34">
        <v>0</v>
      </c>
      <c r="D67" s="34">
        <v>1</v>
      </c>
      <c r="E67" s="34">
        <v>0</v>
      </c>
      <c r="F67" s="32">
        <f t="shared" si="15"/>
        <v>1</v>
      </c>
      <c r="G67" s="34">
        <v>0</v>
      </c>
      <c r="H67" s="34">
        <v>0</v>
      </c>
      <c r="I67" s="34">
        <v>0</v>
      </c>
      <c r="J67" s="32">
        <f>SUM(G67:I67)</f>
        <v>0</v>
      </c>
      <c r="K67" s="52">
        <v>0</v>
      </c>
      <c r="L67" s="52">
        <v>0</v>
      </c>
      <c r="M67" s="52">
        <v>1</v>
      </c>
      <c r="N67" s="32">
        <f>SUM(K67:M67)</f>
        <v>1</v>
      </c>
      <c r="O67" s="52">
        <v>0</v>
      </c>
      <c r="P67" s="52">
        <v>0</v>
      </c>
      <c r="Q67" s="52">
        <v>1</v>
      </c>
      <c r="R67" s="32">
        <f>SUM(O67:Q67)</f>
        <v>1</v>
      </c>
      <c r="S67" s="47">
        <f t="shared" si="16"/>
        <v>3</v>
      </c>
    </row>
    <row r="68" spans="1:19" ht="16.5" thickBot="1">
      <c r="A68" s="78" t="s">
        <v>55</v>
      </c>
      <c r="B68" s="15" t="s">
        <v>34</v>
      </c>
      <c r="C68" s="32"/>
      <c r="D68" s="32"/>
      <c r="E68" s="32"/>
      <c r="F68" s="32">
        <f t="shared" si="15"/>
        <v>0</v>
      </c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47">
        <f t="shared" si="16"/>
        <v>0</v>
      </c>
    </row>
    <row r="69" spans="1:22" ht="33" thickBot="1">
      <c r="A69" s="80"/>
      <c r="B69" s="20" t="s">
        <v>40</v>
      </c>
      <c r="C69" s="35">
        <v>0</v>
      </c>
      <c r="D69" s="35">
        <v>0</v>
      </c>
      <c r="E69" s="35">
        <v>0</v>
      </c>
      <c r="F69" s="32">
        <f t="shared" si="15"/>
        <v>0</v>
      </c>
      <c r="G69" s="34">
        <v>0</v>
      </c>
      <c r="H69" s="34">
        <v>0</v>
      </c>
      <c r="I69" s="34">
        <v>0</v>
      </c>
      <c r="J69" s="32">
        <f>SUM(G69:I69)</f>
        <v>0</v>
      </c>
      <c r="K69" s="34">
        <v>0</v>
      </c>
      <c r="L69" s="34">
        <v>1</v>
      </c>
      <c r="M69" s="34">
        <v>1</v>
      </c>
      <c r="N69" s="32">
        <f>SUM(K69:M69)</f>
        <v>2</v>
      </c>
      <c r="O69" s="34">
        <v>1</v>
      </c>
      <c r="P69" s="34">
        <v>1</v>
      </c>
      <c r="Q69" s="34">
        <v>0</v>
      </c>
      <c r="R69" s="32">
        <f>SUM(O69:Q69)</f>
        <v>2</v>
      </c>
      <c r="S69" s="47">
        <f t="shared" si="16"/>
        <v>4</v>
      </c>
      <c r="V69" s="24">
        <v>158</v>
      </c>
    </row>
    <row r="70" spans="1:22" ht="22.5" thickBot="1" thickTop="1">
      <c r="A70" s="78" t="s">
        <v>56</v>
      </c>
      <c r="B70" s="15" t="s">
        <v>17</v>
      </c>
      <c r="C70" s="32">
        <f>SUM(C71:C75)</f>
        <v>0</v>
      </c>
      <c r="D70" s="32">
        <f aca="true" t="shared" si="19" ref="D70:S70">SUM(D71:D75)</f>
        <v>8</v>
      </c>
      <c r="E70" s="32">
        <f t="shared" si="19"/>
        <v>1</v>
      </c>
      <c r="F70" s="32">
        <f t="shared" si="19"/>
        <v>9</v>
      </c>
      <c r="G70" s="32">
        <f t="shared" si="19"/>
        <v>0</v>
      </c>
      <c r="H70" s="32">
        <f t="shared" si="19"/>
        <v>1</v>
      </c>
      <c r="I70" s="32">
        <f t="shared" si="19"/>
        <v>6</v>
      </c>
      <c r="J70" s="32">
        <f t="shared" si="19"/>
        <v>7</v>
      </c>
      <c r="K70" s="32">
        <f t="shared" si="19"/>
        <v>3</v>
      </c>
      <c r="L70" s="32">
        <f t="shared" si="19"/>
        <v>16</v>
      </c>
      <c r="M70" s="32">
        <f t="shared" si="19"/>
        <v>6</v>
      </c>
      <c r="N70" s="32">
        <f t="shared" si="19"/>
        <v>25</v>
      </c>
      <c r="O70" s="32">
        <f t="shared" si="19"/>
        <v>4</v>
      </c>
      <c r="P70" s="32">
        <f t="shared" si="19"/>
        <v>9</v>
      </c>
      <c r="Q70" s="32">
        <f t="shared" si="19"/>
        <v>5</v>
      </c>
      <c r="R70" s="32">
        <f t="shared" si="19"/>
        <v>18</v>
      </c>
      <c r="S70" s="32">
        <f t="shared" si="19"/>
        <v>59</v>
      </c>
      <c r="T70" s="1"/>
      <c r="U70" s="1"/>
      <c r="V70" s="25">
        <v>13</v>
      </c>
    </row>
    <row r="71" spans="1:22" ht="63" thickBot="1">
      <c r="A71" s="79"/>
      <c r="B71" s="16" t="s">
        <v>71</v>
      </c>
      <c r="C71" s="34">
        <v>0</v>
      </c>
      <c r="D71" s="34">
        <v>5</v>
      </c>
      <c r="E71" s="34">
        <v>0</v>
      </c>
      <c r="F71" s="32">
        <f t="shared" si="15"/>
        <v>5</v>
      </c>
      <c r="G71" s="34">
        <v>0</v>
      </c>
      <c r="H71" s="34">
        <v>1</v>
      </c>
      <c r="I71" s="34">
        <v>6</v>
      </c>
      <c r="J71" s="32">
        <f>SUM(G71:I71)</f>
        <v>7</v>
      </c>
      <c r="K71" s="34">
        <v>2</v>
      </c>
      <c r="L71" s="34">
        <v>16</v>
      </c>
      <c r="M71" s="34">
        <v>1</v>
      </c>
      <c r="N71" s="32">
        <f>SUM(K71:M71)</f>
        <v>19</v>
      </c>
      <c r="O71" s="34">
        <v>0</v>
      </c>
      <c r="P71" s="34">
        <v>7</v>
      </c>
      <c r="Q71" s="34">
        <v>2</v>
      </c>
      <c r="R71" s="32">
        <f>SUM(O71:Q71)</f>
        <v>9</v>
      </c>
      <c r="S71" s="47">
        <f>F71+J71+N71+R71</f>
        <v>40</v>
      </c>
      <c r="T71" s="1"/>
      <c r="U71" s="1"/>
      <c r="V71" s="26">
        <v>13</v>
      </c>
    </row>
    <row r="72" spans="1:22" ht="48.75" thickBot="1" thickTop="1">
      <c r="A72" s="79"/>
      <c r="B72" s="16" t="s">
        <v>72</v>
      </c>
      <c r="C72" s="34">
        <v>0</v>
      </c>
      <c r="D72" s="34">
        <v>2</v>
      </c>
      <c r="E72" s="34">
        <v>0</v>
      </c>
      <c r="F72" s="32">
        <f t="shared" si="15"/>
        <v>2</v>
      </c>
      <c r="G72" s="34">
        <v>0</v>
      </c>
      <c r="H72" s="34">
        <v>0</v>
      </c>
      <c r="I72" s="34">
        <v>0</v>
      </c>
      <c r="J72" s="32">
        <f>SUM(G72:I72)</f>
        <v>0</v>
      </c>
      <c r="K72" s="34">
        <v>0</v>
      </c>
      <c r="L72" s="34">
        <v>0</v>
      </c>
      <c r="M72" s="34">
        <v>1</v>
      </c>
      <c r="N72" s="32">
        <f>SUM(K72:M72)</f>
        <v>1</v>
      </c>
      <c r="O72" s="34">
        <v>0</v>
      </c>
      <c r="P72" s="34">
        <v>0</v>
      </c>
      <c r="Q72" s="34">
        <v>2</v>
      </c>
      <c r="R72" s="32">
        <f>SUM(O72:Q72)</f>
        <v>2</v>
      </c>
      <c r="S72" s="47">
        <f t="shared" si="16"/>
        <v>5</v>
      </c>
      <c r="T72" s="1"/>
      <c r="U72" s="1"/>
      <c r="V72" s="27">
        <v>20</v>
      </c>
    </row>
    <row r="73" spans="1:22" ht="60">
      <c r="A73" s="79"/>
      <c r="B73" s="21" t="s">
        <v>89</v>
      </c>
      <c r="C73" s="34">
        <v>0</v>
      </c>
      <c r="D73" s="34">
        <v>0</v>
      </c>
      <c r="E73" s="34">
        <v>0</v>
      </c>
      <c r="F73" s="32">
        <f t="shared" si="15"/>
        <v>0</v>
      </c>
      <c r="G73" s="34">
        <v>0</v>
      </c>
      <c r="H73" s="34">
        <v>0</v>
      </c>
      <c r="I73" s="34">
        <v>0</v>
      </c>
      <c r="J73" s="32">
        <f>SUM(G73:I73)</f>
        <v>0</v>
      </c>
      <c r="K73" s="34">
        <v>1</v>
      </c>
      <c r="L73" s="34">
        <v>0</v>
      </c>
      <c r="M73" s="34">
        <v>2</v>
      </c>
      <c r="N73" s="32">
        <f>SUM(K73:M73)</f>
        <v>3</v>
      </c>
      <c r="O73" s="34">
        <v>4</v>
      </c>
      <c r="P73" s="34">
        <v>2</v>
      </c>
      <c r="Q73" s="34">
        <v>1</v>
      </c>
      <c r="R73" s="32">
        <f>SUM(O73:Q73)</f>
        <v>7</v>
      </c>
      <c r="S73" s="47">
        <f t="shared" si="16"/>
        <v>10</v>
      </c>
      <c r="T73" s="9"/>
      <c r="U73" s="1"/>
      <c r="V73">
        <f>SUM(V69:V72)</f>
        <v>204</v>
      </c>
    </row>
    <row r="74" spans="1:21" ht="30.75">
      <c r="A74" s="80"/>
      <c r="B74" s="16" t="s">
        <v>79</v>
      </c>
      <c r="C74" s="34">
        <v>0</v>
      </c>
      <c r="D74" s="34">
        <v>1</v>
      </c>
      <c r="E74" s="34">
        <v>0</v>
      </c>
      <c r="F74" s="32">
        <f t="shared" si="15"/>
        <v>1</v>
      </c>
      <c r="G74" s="34">
        <v>0</v>
      </c>
      <c r="H74" s="34">
        <v>0</v>
      </c>
      <c r="I74" s="34">
        <v>0</v>
      </c>
      <c r="J74" s="32">
        <f>SUM(G74:I74)</f>
        <v>0</v>
      </c>
      <c r="K74" s="34">
        <v>0</v>
      </c>
      <c r="L74" s="34">
        <v>0</v>
      </c>
      <c r="M74" s="34">
        <v>1</v>
      </c>
      <c r="N74" s="32">
        <f>SUM(K74:M74)</f>
        <v>1</v>
      </c>
      <c r="O74" s="34">
        <v>0</v>
      </c>
      <c r="P74" s="34">
        <v>0</v>
      </c>
      <c r="Q74" s="34">
        <v>0</v>
      </c>
      <c r="R74" s="32">
        <f>SUM(O74:Q74)</f>
        <v>0</v>
      </c>
      <c r="S74" s="47">
        <f t="shared" si="16"/>
        <v>2</v>
      </c>
      <c r="T74" s="10"/>
      <c r="U74" s="1"/>
    </row>
    <row r="75" spans="2:21" ht="17.25">
      <c r="B75" s="16" t="s">
        <v>85</v>
      </c>
      <c r="C75" s="34">
        <v>0</v>
      </c>
      <c r="D75" s="34">
        <v>0</v>
      </c>
      <c r="E75" s="34">
        <v>1</v>
      </c>
      <c r="F75" s="32">
        <f t="shared" si="15"/>
        <v>1</v>
      </c>
      <c r="G75" s="34">
        <v>0</v>
      </c>
      <c r="H75" s="34">
        <v>0</v>
      </c>
      <c r="I75" s="34">
        <v>0</v>
      </c>
      <c r="J75" s="32">
        <f>SUM(G75:I75)</f>
        <v>0</v>
      </c>
      <c r="K75" s="34">
        <v>0</v>
      </c>
      <c r="L75" s="34">
        <v>0</v>
      </c>
      <c r="M75" s="34">
        <v>1</v>
      </c>
      <c r="N75" s="32">
        <f>SUM(K75:M75)</f>
        <v>1</v>
      </c>
      <c r="O75" s="34">
        <v>0</v>
      </c>
      <c r="P75" s="34">
        <v>0</v>
      </c>
      <c r="Q75" s="34">
        <v>0</v>
      </c>
      <c r="R75" s="32">
        <f>SUM(O75:Q75)</f>
        <v>0</v>
      </c>
      <c r="S75" s="47">
        <f t="shared" si="16"/>
        <v>2</v>
      </c>
      <c r="T75" s="11"/>
      <c r="U75" s="1"/>
    </row>
    <row r="76" spans="2:21" ht="15.75">
      <c r="B76" s="22"/>
      <c r="C76" s="53"/>
      <c r="D76" s="53"/>
      <c r="E76" s="53"/>
      <c r="F76" s="54"/>
      <c r="G76" s="53"/>
      <c r="H76" s="53"/>
      <c r="I76" s="53"/>
      <c r="J76" s="54"/>
      <c r="K76" s="53"/>
      <c r="L76" s="53"/>
      <c r="M76" s="53"/>
      <c r="N76" s="54"/>
      <c r="O76" s="53"/>
      <c r="P76" s="53"/>
      <c r="Q76" s="53"/>
      <c r="R76" s="54"/>
      <c r="S76" s="55"/>
      <c r="T76" s="1"/>
      <c r="U76" s="1"/>
    </row>
    <row r="77" spans="2:21" ht="15.75">
      <c r="B77" s="13" t="s">
        <v>41</v>
      </c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6"/>
      <c r="T77" s="1"/>
      <c r="U77" s="1"/>
    </row>
    <row r="78" spans="1:21" ht="15.75">
      <c r="A78" s="6" t="s">
        <v>57</v>
      </c>
      <c r="B78" s="14" t="s">
        <v>90</v>
      </c>
      <c r="C78" s="37">
        <v>3</v>
      </c>
      <c r="D78" s="37">
        <v>6</v>
      </c>
      <c r="E78" s="37">
        <v>3</v>
      </c>
      <c r="F78" s="32">
        <f>SUM(C78:E78)</f>
        <v>12</v>
      </c>
      <c r="G78" s="34">
        <v>7</v>
      </c>
      <c r="H78" s="34">
        <v>1</v>
      </c>
      <c r="I78" s="34">
        <v>3</v>
      </c>
      <c r="J78" s="32">
        <f>SUM(G78:I78)</f>
        <v>11</v>
      </c>
      <c r="K78" s="34">
        <v>1</v>
      </c>
      <c r="L78" s="34">
        <v>1</v>
      </c>
      <c r="M78" s="34">
        <v>3</v>
      </c>
      <c r="N78" s="32">
        <f>SUM(K78:M78)</f>
        <v>5</v>
      </c>
      <c r="O78" s="34">
        <v>3</v>
      </c>
      <c r="P78" s="34">
        <v>5</v>
      </c>
      <c r="Q78" s="34">
        <v>1</v>
      </c>
      <c r="R78" s="32">
        <f>SUM(O78:Q78)</f>
        <v>9</v>
      </c>
      <c r="S78" s="47">
        <f>F78+J78+N78+R78</f>
        <v>37</v>
      </c>
      <c r="T78" s="1"/>
      <c r="U78" s="1"/>
    </row>
    <row r="79" spans="1:21" ht="15.75">
      <c r="A79" s="3"/>
      <c r="B79" s="14" t="s">
        <v>32</v>
      </c>
      <c r="C79" s="37">
        <v>2</v>
      </c>
      <c r="D79" s="37">
        <v>1</v>
      </c>
      <c r="E79" s="37">
        <v>3</v>
      </c>
      <c r="F79" s="32">
        <f aca="true" t="shared" si="20" ref="F79:F103">SUM(C79:E79)</f>
        <v>6</v>
      </c>
      <c r="G79" s="34">
        <v>0</v>
      </c>
      <c r="H79" s="34">
        <v>3</v>
      </c>
      <c r="I79" s="34">
        <v>3</v>
      </c>
      <c r="J79" s="32">
        <f>SUM(G79:I79)</f>
        <v>6</v>
      </c>
      <c r="K79" s="34">
        <v>4</v>
      </c>
      <c r="L79" s="34">
        <v>2</v>
      </c>
      <c r="M79" s="34">
        <v>2</v>
      </c>
      <c r="N79" s="32">
        <f>SUM(K79:M79)</f>
        <v>8</v>
      </c>
      <c r="O79" s="34">
        <v>0</v>
      </c>
      <c r="P79" s="34">
        <v>0</v>
      </c>
      <c r="Q79" s="34">
        <v>0</v>
      </c>
      <c r="R79" s="32">
        <f>SUM(O79:Q79)</f>
        <v>0</v>
      </c>
      <c r="S79" s="47">
        <f aca="true" t="shared" si="21" ref="S79:S103">F79+J79+N79+R79</f>
        <v>20</v>
      </c>
      <c r="T79" s="1"/>
      <c r="U79" s="1"/>
    </row>
    <row r="80" spans="1:20" ht="15.75">
      <c r="A80" s="76" t="s">
        <v>58</v>
      </c>
      <c r="B80" s="15" t="s">
        <v>17</v>
      </c>
      <c r="C80" s="32">
        <f>SUM(C81:C101)</f>
        <v>53</v>
      </c>
      <c r="D80" s="32">
        <f>SUM(D81:D101)</f>
        <v>65</v>
      </c>
      <c r="E80" s="32">
        <f>SUM(E81:E101)</f>
        <v>87</v>
      </c>
      <c r="F80" s="32">
        <f>SUM(F81:F101)</f>
        <v>205</v>
      </c>
      <c r="G80" s="32">
        <f aca="true" t="shared" si="22" ref="G80:R80">SUM(G81:G101)</f>
        <v>49</v>
      </c>
      <c r="H80" s="32">
        <f t="shared" si="22"/>
        <v>26</v>
      </c>
      <c r="I80" s="32">
        <f t="shared" si="22"/>
        <v>37</v>
      </c>
      <c r="J80" s="32">
        <f t="shared" si="22"/>
        <v>112</v>
      </c>
      <c r="K80" s="32">
        <f>SUM(K81:K101)</f>
        <v>32</v>
      </c>
      <c r="L80" s="32">
        <f>SUM(L81:L101)</f>
        <v>45</v>
      </c>
      <c r="M80" s="32">
        <f t="shared" si="22"/>
        <v>29</v>
      </c>
      <c r="N80" s="32">
        <f t="shared" si="22"/>
        <v>106</v>
      </c>
      <c r="O80" s="32">
        <f t="shared" si="22"/>
        <v>39</v>
      </c>
      <c r="P80" s="32">
        <f t="shared" si="22"/>
        <v>30</v>
      </c>
      <c r="Q80" s="32">
        <f t="shared" si="22"/>
        <v>38</v>
      </c>
      <c r="R80" s="32">
        <f t="shared" si="22"/>
        <v>107</v>
      </c>
      <c r="S80" s="32">
        <f>SUM(S81:S101)</f>
        <v>530</v>
      </c>
      <c r="T80" s="23">
        <f>S80-F80</f>
        <v>325</v>
      </c>
    </row>
    <row r="81" spans="1:20" ht="30.75">
      <c r="A81" s="77"/>
      <c r="B81" s="16" t="s">
        <v>74</v>
      </c>
      <c r="C81" s="34">
        <v>0</v>
      </c>
      <c r="D81" s="34">
        <v>3</v>
      </c>
      <c r="E81" s="34">
        <v>2</v>
      </c>
      <c r="F81" s="32">
        <f t="shared" si="20"/>
        <v>5</v>
      </c>
      <c r="G81" s="34">
        <v>0</v>
      </c>
      <c r="H81" s="34">
        <v>0</v>
      </c>
      <c r="I81" s="34">
        <v>0</v>
      </c>
      <c r="J81" s="32">
        <f aca="true" t="shared" si="23" ref="J81:J101">SUM(G81:I81)</f>
        <v>0</v>
      </c>
      <c r="K81" s="34">
        <v>0</v>
      </c>
      <c r="L81" s="34">
        <v>0</v>
      </c>
      <c r="M81" s="34">
        <v>0</v>
      </c>
      <c r="N81" s="32">
        <f aca="true" t="shared" si="24" ref="N81:N101">SUM(K81:M81)</f>
        <v>0</v>
      </c>
      <c r="O81" s="34">
        <v>0</v>
      </c>
      <c r="P81" s="34">
        <v>0</v>
      </c>
      <c r="Q81" s="34">
        <v>0</v>
      </c>
      <c r="R81" s="32">
        <f aca="true" t="shared" si="25" ref="R81:R101">SUM(O81:Q81)</f>
        <v>0</v>
      </c>
      <c r="S81" s="47">
        <f t="shared" si="21"/>
        <v>5</v>
      </c>
      <c r="T81" s="23">
        <f aca="true" t="shared" si="26" ref="T81:T103">S81-F81</f>
        <v>0</v>
      </c>
    </row>
    <row r="82" spans="1:20" ht="30.75">
      <c r="A82" s="77"/>
      <c r="B82" s="16" t="s">
        <v>75</v>
      </c>
      <c r="C82" s="34">
        <v>0</v>
      </c>
      <c r="D82" s="34">
        <v>0</v>
      </c>
      <c r="E82" s="34">
        <v>0</v>
      </c>
      <c r="F82" s="32">
        <f t="shared" si="20"/>
        <v>0</v>
      </c>
      <c r="G82" s="34">
        <v>0</v>
      </c>
      <c r="H82" s="34">
        <v>1</v>
      </c>
      <c r="I82" s="34">
        <v>0</v>
      </c>
      <c r="J82" s="32">
        <f t="shared" si="23"/>
        <v>1</v>
      </c>
      <c r="K82" s="34">
        <v>0</v>
      </c>
      <c r="L82" s="34">
        <v>2</v>
      </c>
      <c r="M82" s="34">
        <v>1</v>
      </c>
      <c r="N82" s="32">
        <f t="shared" si="24"/>
        <v>3</v>
      </c>
      <c r="O82" s="34">
        <v>1</v>
      </c>
      <c r="P82" s="34">
        <v>1</v>
      </c>
      <c r="Q82" s="34">
        <v>2</v>
      </c>
      <c r="R82" s="32">
        <f t="shared" si="25"/>
        <v>4</v>
      </c>
      <c r="S82" s="47">
        <f t="shared" si="21"/>
        <v>8</v>
      </c>
      <c r="T82" s="23">
        <f t="shared" si="26"/>
        <v>8</v>
      </c>
    </row>
    <row r="83" spans="1:20" ht="30.75">
      <c r="A83" s="77"/>
      <c r="B83" s="16" t="s">
        <v>108</v>
      </c>
      <c r="C83" s="37">
        <v>0</v>
      </c>
      <c r="D83" s="37">
        <v>0</v>
      </c>
      <c r="E83" s="37">
        <v>0</v>
      </c>
      <c r="F83" s="32">
        <f t="shared" si="20"/>
        <v>0</v>
      </c>
      <c r="G83" s="34">
        <v>0</v>
      </c>
      <c r="H83" s="34">
        <v>0</v>
      </c>
      <c r="I83" s="34">
        <v>0</v>
      </c>
      <c r="J83" s="32">
        <f t="shared" si="23"/>
        <v>0</v>
      </c>
      <c r="K83" s="34">
        <v>0</v>
      </c>
      <c r="L83" s="34">
        <v>0</v>
      </c>
      <c r="M83" s="34">
        <v>0</v>
      </c>
      <c r="N83" s="32">
        <f t="shared" si="24"/>
        <v>0</v>
      </c>
      <c r="O83" s="34">
        <v>0</v>
      </c>
      <c r="P83" s="34">
        <v>0</v>
      </c>
      <c r="Q83" s="34">
        <v>0</v>
      </c>
      <c r="R83" s="32">
        <f t="shared" si="25"/>
        <v>0</v>
      </c>
      <c r="S83" s="47">
        <f t="shared" si="21"/>
        <v>0</v>
      </c>
      <c r="T83" s="23">
        <f t="shared" si="26"/>
        <v>0</v>
      </c>
    </row>
    <row r="84" spans="1:20" ht="30.75">
      <c r="A84" s="77"/>
      <c r="B84" s="16" t="s">
        <v>118</v>
      </c>
      <c r="C84" s="34">
        <v>5</v>
      </c>
      <c r="D84" s="34">
        <v>7</v>
      </c>
      <c r="E84" s="34">
        <v>3</v>
      </c>
      <c r="F84" s="32">
        <f t="shared" si="20"/>
        <v>15</v>
      </c>
      <c r="G84" s="34">
        <v>0</v>
      </c>
      <c r="H84" s="34">
        <v>0</v>
      </c>
      <c r="I84" s="34">
        <v>0</v>
      </c>
      <c r="J84" s="32">
        <f t="shared" si="23"/>
        <v>0</v>
      </c>
      <c r="K84" s="34">
        <v>0</v>
      </c>
      <c r="L84" s="34">
        <v>0</v>
      </c>
      <c r="M84" s="34">
        <v>0</v>
      </c>
      <c r="N84" s="32">
        <f t="shared" si="24"/>
        <v>0</v>
      </c>
      <c r="O84" s="34">
        <v>0</v>
      </c>
      <c r="P84" s="34">
        <v>0</v>
      </c>
      <c r="Q84" s="34">
        <v>0</v>
      </c>
      <c r="R84" s="32">
        <f t="shared" si="25"/>
        <v>0</v>
      </c>
      <c r="S84" s="47">
        <f t="shared" si="21"/>
        <v>15</v>
      </c>
      <c r="T84" s="23">
        <f t="shared" si="26"/>
        <v>0</v>
      </c>
    </row>
    <row r="85" spans="1:20" ht="30.75">
      <c r="A85" s="77"/>
      <c r="B85" s="16" t="s">
        <v>119</v>
      </c>
      <c r="C85" s="34">
        <v>8</v>
      </c>
      <c r="D85" s="34">
        <v>13</v>
      </c>
      <c r="E85" s="34">
        <v>16</v>
      </c>
      <c r="F85" s="32">
        <f t="shared" si="20"/>
        <v>37</v>
      </c>
      <c r="G85" s="34"/>
      <c r="H85" s="34"/>
      <c r="I85" s="34"/>
      <c r="J85" s="32">
        <f t="shared" si="23"/>
        <v>0</v>
      </c>
      <c r="K85" s="34">
        <v>1</v>
      </c>
      <c r="L85" s="34">
        <v>2</v>
      </c>
      <c r="M85" s="34">
        <v>1</v>
      </c>
      <c r="N85" s="32">
        <f t="shared" si="24"/>
        <v>4</v>
      </c>
      <c r="O85" s="41">
        <v>6</v>
      </c>
      <c r="P85" s="34">
        <v>4</v>
      </c>
      <c r="Q85" s="34">
        <v>4</v>
      </c>
      <c r="R85" s="32">
        <f t="shared" si="25"/>
        <v>14</v>
      </c>
      <c r="S85" s="47">
        <f t="shared" si="21"/>
        <v>55</v>
      </c>
      <c r="T85" s="23">
        <f t="shared" si="26"/>
        <v>18</v>
      </c>
    </row>
    <row r="86" spans="1:20" ht="30.75">
      <c r="A86" s="77"/>
      <c r="B86" s="16" t="s">
        <v>120</v>
      </c>
      <c r="C86" s="34">
        <v>0</v>
      </c>
      <c r="D86" s="34">
        <v>0</v>
      </c>
      <c r="E86" s="34">
        <v>0</v>
      </c>
      <c r="F86" s="32">
        <f t="shared" si="20"/>
        <v>0</v>
      </c>
      <c r="G86" s="34">
        <v>0</v>
      </c>
      <c r="H86" s="34">
        <v>0</v>
      </c>
      <c r="I86" s="34">
        <v>0</v>
      </c>
      <c r="J86" s="32">
        <f t="shared" si="23"/>
        <v>0</v>
      </c>
      <c r="K86" s="34">
        <v>0</v>
      </c>
      <c r="L86" s="34">
        <v>0</v>
      </c>
      <c r="M86" s="34">
        <v>0</v>
      </c>
      <c r="N86" s="32">
        <f t="shared" si="24"/>
        <v>0</v>
      </c>
      <c r="O86" s="34">
        <v>0</v>
      </c>
      <c r="P86" s="34">
        <v>0</v>
      </c>
      <c r="Q86" s="34">
        <v>0</v>
      </c>
      <c r="R86" s="32">
        <f t="shared" si="25"/>
        <v>0</v>
      </c>
      <c r="S86" s="47">
        <f t="shared" si="21"/>
        <v>0</v>
      </c>
      <c r="T86" s="23">
        <f t="shared" si="26"/>
        <v>0</v>
      </c>
    </row>
    <row r="87" spans="1:20" ht="30.75">
      <c r="A87" s="77"/>
      <c r="B87" s="16" t="s">
        <v>121</v>
      </c>
      <c r="C87" s="34">
        <v>6</v>
      </c>
      <c r="D87" s="34">
        <v>3</v>
      </c>
      <c r="E87" s="34">
        <v>6</v>
      </c>
      <c r="F87" s="32">
        <f t="shared" si="20"/>
        <v>15</v>
      </c>
      <c r="G87" s="34">
        <v>0</v>
      </c>
      <c r="H87" s="34">
        <v>2</v>
      </c>
      <c r="I87" s="34">
        <v>0</v>
      </c>
      <c r="J87" s="32">
        <f t="shared" si="23"/>
        <v>2</v>
      </c>
      <c r="K87" s="34">
        <v>7</v>
      </c>
      <c r="L87" s="34">
        <v>7</v>
      </c>
      <c r="M87" s="34">
        <v>6</v>
      </c>
      <c r="N87" s="32">
        <f t="shared" si="24"/>
        <v>20</v>
      </c>
      <c r="O87" s="34">
        <v>2</v>
      </c>
      <c r="P87" s="34">
        <v>3</v>
      </c>
      <c r="Q87" s="34">
        <v>5</v>
      </c>
      <c r="R87" s="32">
        <f t="shared" si="25"/>
        <v>10</v>
      </c>
      <c r="S87" s="47">
        <f t="shared" si="21"/>
        <v>47</v>
      </c>
      <c r="T87" s="23">
        <f t="shared" si="26"/>
        <v>32</v>
      </c>
    </row>
    <row r="88" spans="1:20" ht="30.75">
      <c r="A88" s="77"/>
      <c r="B88" s="16" t="s">
        <v>122</v>
      </c>
      <c r="C88" s="34">
        <v>0</v>
      </c>
      <c r="D88" s="34">
        <v>0</v>
      </c>
      <c r="E88" s="34">
        <v>0</v>
      </c>
      <c r="F88" s="32">
        <f t="shared" si="20"/>
        <v>0</v>
      </c>
      <c r="G88" s="34">
        <v>0</v>
      </c>
      <c r="H88" s="34">
        <v>0</v>
      </c>
      <c r="I88" s="34">
        <v>0</v>
      </c>
      <c r="J88" s="32">
        <f t="shared" si="23"/>
        <v>0</v>
      </c>
      <c r="K88" s="34">
        <v>0</v>
      </c>
      <c r="L88" s="34">
        <v>0</v>
      </c>
      <c r="M88" s="34">
        <v>0</v>
      </c>
      <c r="N88" s="32">
        <f t="shared" si="24"/>
        <v>0</v>
      </c>
      <c r="O88" s="34">
        <v>0</v>
      </c>
      <c r="P88" s="34">
        <v>0</v>
      </c>
      <c r="Q88" s="34">
        <v>0</v>
      </c>
      <c r="R88" s="32">
        <f t="shared" si="25"/>
        <v>0</v>
      </c>
      <c r="S88" s="47">
        <f t="shared" si="21"/>
        <v>0</v>
      </c>
      <c r="T88" s="23">
        <f t="shared" si="26"/>
        <v>0</v>
      </c>
    </row>
    <row r="89" spans="1:20" ht="45.75">
      <c r="A89" s="77"/>
      <c r="B89" s="16" t="s">
        <v>109</v>
      </c>
      <c r="C89" s="34">
        <v>0</v>
      </c>
      <c r="D89" s="34">
        <v>0</v>
      </c>
      <c r="E89" s="34">
        <v>0</v>
      </c>
      <c r="F89" s="32">
        <f t="shared" si="20"/>
        <v>0</v>
      </c>
      <c r="G89" s="34">
        <v>0</v>
      </c>
      <c r="H89" s="34">
        <v>0</v>
      </c>
      <c r="I89" s="34">
        <v>0</v>
      </c>
      <c r="J89" s="32">
        <f t="shared" si="23"/>
        <v>0</v>
      </c>
      <c r="K89" s="34">
        <v>4</v>
      </c>
      <c r="L89" s="34">
        <v>0</v>
      </c>
      <c r="M89" s="34">
        <v>0</v>
      </c>
      <c r="N89" s="32">
        <f t="shared" si="24"/>
        <v>4</v>
      </c>
      <c r="O89" s="34">
        <v>1</v>
      </c>
      <c r="P89" s="34">
        <v>2</v>
      </c>
      <c r="Q89" s="34">
        <v>0</v>
      </c>
      <c r="R89" s="32">
        <f t="shared" si="25"/>
        <v>3</v>
      </c>
      <c r="S89" s="47">
        <f t="shared" si="21"/>
        <v>7</v>
      </c>
      <c r="T89" s="23">
        <f t="shared" si="26"/>
        <v>7</v>
      </c>
    </row>
    <row r="90" spans="1:20" ht="30.75">
      <c r="A90" s="77"/>
      <c r="B90" s="16" t="s">
        <v>110</v>
      </c>
      <c r="C90" s="34">
        <v>0</v>
      </c>
      <c r="D90" s="34">
        <v>0</v>
      </c>
      <c r="E90" s="34">
        <v>0</v>
      </c>
      <c r="F90" s="32">
        <f t="shared" si="20"/>
        <v>0</v>
      </c>
      <c r="G90" s="34">
        <v>0</v>
      </c>
      <c r="H90" s="34">
        <v>0</v>
      </c>
      <c r="I90" s="34">
        <v>0</v>
      </c>
      <c r="J90" s="32">
        <f t="shared" si="23"/>
        <v>0</v>
      </c>
      <c r="K90" s="34">
        <v>0</v>
      </c>
      <c r="L90" s="34">
        <v>0</v>
      </c>
      <c r="M90" s="34">
        <v>0</v>
      </c>
      <c r="N90" s="32">
        <f t="shared" si="24"/>
        <v>0</v>
      </c>
      <c r="O90" s="34">
        <v>0</v>
      </c>
      <c r="P90" s="34">
        <v>0</v>
      </c>
      <c r="Q90" s="34">
        <v>0</v>
      </c>
      <c r="R90" s="32">
        <f t="shared" si="25"/>
        <v>0</v>
      </c>
      <c r="S90" s="47">
        <f t="shared" si="21"/>
        <v>0</v>
      </c>
      <c r="T90" s="23">
        <f t="shared" si="26"/>
        <v>0</v>
      </c>
    </row>
    <row r="91" spans="1:20" ht="30.75">
      <c r="A91" s="77"/>
      <c r="B91" s="16" t="s">
        <v>88</v>
      </c>
      <c r="C91" s="34">
        <v>0</v>
      </c>
      <c r="D91" s="34">
        <v>0</v>
      </c>
      <c r="E91" s="34">
        <v>1</v>
      </c>
      <c r="F91" s="32">
        <f t="shared" si="20"/>
        <v>1</v>
      </c>
      <c r="G91" s="34">
        <v>0</v>
      </c>
      <c r="H91" s="34">
        <v>0</v>
      </c>
      <c r="I91" s="34">
        <v>0</v>
      </c>
      <c r="J91" s="32">
        <f t="shared" si="23"/>
        <v>0</v>
      </c>
      <c r="K91" s="34">
        <v>0</v>
      </c>
      <c r="L91" s="34">
        <v>0</v>
      </c>
      <c r="M91" s="34">
        <v>0</v>
      </c>
      <c r="N91" s="32">
        <f t="shared" si="24"/>
        <v>0</v>
      </c>
      <c r="O91" s="34">
        <v>0</v>
      </c>
      <c r="P91" s="34">
        <v>0</v>
      </c>
      <c r="Q91" s="34">
        <v>0</v>
      </c>
      <c r="R91" s="32">
        <f t="shared" si="25"/>
        <v>0</v>
      </c>
      <c r="S91" s="47">
        <f t="shared" si="21"/>
        <v>1</v>
      </c>
      <c r="T91" s="23">
        <f t="shared" si="26"/>
        <v>0</v>
      </c>
    </row>
    <row r="92" spans="1:20" ht="45.75">
      <c r="A92" s="77"/>
      <c r="B92" s="16" t="s">
        <v>111</v>
      </c>
      <c r="C92" s="35">
        <v>3</v>
      </c>
      <c r="D92" s="35">
        <v>6</v>
      </c>
      <c r="E92" s="35">
        <v>8</v>
      </c>
      <c r="F92" s="32">
        <f t="shared" si="20"/>
        <v>17</v>
      </c>
      <c r="G92" s="35">
        <v>6</v>
      </c>
      <c r="H92" s="35">
        <v>4</v>
      </c>
      <c r="I92" s="35">
        <v>6</v>
      </c>
      <c r="J92" s="32">
        <f t="shared" si="23"/>
        <v>16</v>
      </c>
      <c r="K92" s="35">
        <v>3</v>
      </c>
      <c r="L92" s="35">
        <v>6</v>
      </c>
      <c r="M92" s="35">
        <v>6</v>
      </c>
      <c r="N92" s="32">
        <f t="shared" si="24"/>
        <v>15</v>
      </c>
      <c r="O92" s="35">
        <v>6</v>
      </c>
      <c r="P92" s="35">
        <v>4</v>
      </c>
      <c r="Q92" s="35">
        <v>4</v>
      </c>
      <c r="R92" s="32">
        <f t="shared" si="25"/>
        <v>14</v>
      </c>
      <c r="S92" s="47">
        <f t="shared" si="21"/>
        <v>62</v>
      </c>
      <c r="T92" s="23">
        <f t="shared" si="26"/>
        <v>45</v>
      </c>
    </row>
    <row r="93" spans="1:20" ht="45.75">
      <c r="A93" s="77"/>
      <c r="B93" s="16" t="s">
        <v>86</v>
      </c>
      <c r="C93" s="35">
        <v>9</v>
      </c>
      <c r="D93" s="35">
        <v>11</v>
      </c>
      <c r="E93" s="35">
        <v>17</v>
      </c>
      <c r="F93" s="32">
        <f t="shared" si="20"/>
        <v>37</v>
      </c>
      <c r="G93" s="35">
        <v>14</v>
      </c>
      <c r="H93" s="35">
        <v>8</v>
      </c>
      <c r="I93" s="35">
        <v>13</v>
      </c>
      <c r="J93" s="32">
        <f t="shared" si="23"/>
        <v>35</v>
      </c>
      <c r="K93" s="35">
        <v>11</v>
      </c>
      <c r="L93" s="35">
        <v>17</v>
      </c>
      <c r="M93" s="35">
        <v>12</v>
      </c>
      <c r="N93" s="32">
        <f t="shared" si="24"/>
        <v>40</v>
      </c>
      <c r="O93" s="35">
        <v>15</v>
      </c>
      <c r="P93" s="35">
        <v>11</v>
      </c>
      <c r="Q93" s="35">
        <v>14</v>
      </c>
      <c r="R93" s="32">
        <f t="shared" si="25"/>
        <v>40</v>
      </c>
      <c r="S93" s="47">
        <f t="shared" si="21"/>
        <v>152</v>
      </c>
      <c r="T93" s="23">
        <f t="shared" si="26"/>
        <v>115</v>
      </c>
    </row>
    <row r="94" spans="1:20" ht="30.75">
      <c r="A94" s="77"/>
      <c r="B94" s="16" t="s">
        <v>112</v>
      </c>
      <c r="C94" s="34">
        <v>0</v>
      </c>
      <c r="D94" s="34">
        <v>4</v>
      </c>
      <c r="E94" s="34">
        <v>3</v>
      </c>
      <c r="F94" s="32">
        <f t="shared" si="20"/>
        <v>7</v>
      </c>
      <c r="G94" s="34">
        <v>7</v>
      </c>
      <c r="H94" s="34">
        <v>1</v>
      </c>
      <c r="I94" s="34">
        <v>5</v>
      </c>
      <c r="J94" s="32">
        <f t="shared" si="23"/>
        <v>13</v>
      </c>
      <c r="K94" s="34">
        <v>3</v>
      </c>
      <c r="L94" s="34">
        <v>5</v>
      </c>
      <c r="M94" s="34">
        <v>1</v>
      </c>
      <c r="N94" s="32">
        <f t="shared" si="24"/>
        <v>9</v>
      </c>
      <c r="O94" s="34">
        <v>4</v>
      </c>
      <c r="P94" s="34">
        <v>2</v>
      </c>
      <c r="Q94" s="34">
        <v>3</v>
      </c>
      <c r="R94" s="32">
        <f t="shared" si="25"/>
        <v>9</v>
      </c>
      <c r="S94" s="47">
        <f t="shared" si="21"/>
        <v>38</v>
      </c>
      <c r="T94" s="23">
        <f t="shared" si="26"/>
        <v>31</v>
      </c>
    </row>
    <row r="95" spans="1:20" ht="45.75">
      <c r="A95" s="77"/>
      <c r="B95" s="16" t="s">
        <v>87</v>
      </c>
      <c r="C95" s="34">
        <v>8</v>
      </c>
      <c r="D95" s="34">
        <v>10</v>
      </c>
      <c r="E95" s="34">
        <v>21</v>
      </c>
      <c r="F95" s="32">
        <f t="shared" si="20"/>
        <v>39</v>
      </c>
      <c r="G95" s="34">
        <v>9</v>
      </c>
      <c r="H95" s="34">
        <v>2</v>
      </c>
      <c r="I95" s="34">
        <v>4</v>
      </c>
      <c r="J95" s="32">
        <f t="shared" si="23"/>
        <v>15</v>
      </c>
      <c r="K95" s="34">
        <v>2</v>
      </c>
      <c r="L95" s="34">
        <v>2</v>
      </c>
      <c r="M95" s="34">
        <v>1</v>
      </c>
      <c r="N95" s="32">
        <f t="shared" si="24"/>
        <v>5</v>
      </c>
      <c r="O95" s="34">
        <v>0</v>
      </c>
      <c r="P95" s="34">
        <v>0</v>
      </c>
      <c r="Q95" s="34">
        <v>0</v>
      </c>
      <c r="R95" s="32">
        <f t="shared" si="25"/>
        <v>0</v>
      </c>
      <c r="S95" s="47">
        <f t="shared" si="21"/>
        <v>59</v>
      </c>
      <c r="T95" s="23">
        <f t="shared" si="26"/>
        <v>20</v>
      </c>
    </row>
    <row r="96" spans="1:20" ht="30.75">
      <c r="A96" s="2"/>
      <c r="B96" s="16" t="s">
        <v>113</v>
      </c>
      <c r="C96" s="34">
        <v>0</v>
      </c>
      <c r="D96" s="34">
        <v>0</v>
      </c>
      <c r="E96" s="34">
        <v>0</v>
      </c>
      <c r="F96" s="32">
        <f t="shared" si="20"/>
        <v>0</v>
      </c>
      <c r="G96" s="34">
        <v>0</v>
      </c>
      <c r="H96" s="34">
        <v>0</v>
      </c>
      <c r="I96" s="34">
        <v>0</v>
      </c>
      <c r="J96" s="32">
        <f t="shared" si="23"/>
        <v>0</v>
      </c>
      <c r="K96" s="34">
        <v>0</v>
      </c>
      <c r="L96" s="34">
        <v>0</v>
      </c>
      <c r="M96" s="34">
        <v>0</v>
      </c>
      <c r="N96" s="32">
        <f t="shared" si="24"/>
        <v>0</v>
      </c>
      <c r="O96" s="34">
        <v>0</v>
      </c>
      <c r="P96" s="34">
        <v>0</v>
      </c>
      <c r="Q96" s="34">
        <v>0</v>
      </c>
      <c r="R96" s="32">
        <f t="shared" si="25"/>
        <v>0</v>
      </c>
      <c r="S96" s="47">
        <f t="shared" si="21"/>
        <v>0</v>
      </c>
      <c r="T96" s="23">
        <f t="shared" si="26"/>
        <v>0</v>
      </c>
    </row>
    <row r="97" spans="1:20" ht="30.75">
      <c r="A97" s="2"/>
      <c r="B97" s="16" t="s">
        <v>114</v>
      </c>
      <c r="C97" s="34">
        <v>1</v>
      </c>
      <c r="D97" s="34">
        <v>0</v>
      </c>
      <c r="E97" s="34">
        <v>1</v>
      </c>
      <c r="F97" s="32">
        <f t="shared" si="20"/>
        <v>2</v>
      </c>
      <c r="G97" s="34">
        <v>0</v>
      </c>
      <c r="H97" s="34">
        <v>1</v>
      </c>
      <c r="I97" s="34">
        <v>0</v>
      </c>
      <c r="J97" s="32">
        <f t="shared" si="23"/>
        <v>1</v>
      </c>
      <c r="K97" s="34">
        <v>0</v>
      </c>
      <c r="L97" s="34">
        <v>1</v>
      </c>
      <c r="M97" s="34">
        <v>0</v>
      </c>
      <c r="N97" s="32">
        <f t="shared" si="24"/>
        <v>1</v>
      </c>
      <c r="O97" s="34">
        <v>1</v>
      </c>
      <c r="P97" s="34">
        <v>0</v>
      </c>
      <c r="Q97" s="34">
        <v>0</v>
      </c>
      <c r="R97" s="32">
        <f t="shared" si="25"/>
        <v>1</v>
      </c>
      <c r="S97" s="47">
        <f t="shared" si="21"/>
        <v>5</v>
      </c>
      <c r="T97" s="23">
        <f t="shared" si="26"/>
        <v>3</v>
      </c>
    </row>
    <row r="98" spans="1:20" ht="15.75">
      <c r="A98" s="2"/>
      <c r="B98" s="16" t="s">
        <v>115</v>
      </c>
      <c r="C98" s="34">
        <v>13</v>
      </c>
      <c r="D98" s="34">
        <v>7</v>
      </c>
      <c r="E98" s="34">
        <v>9</v>
      </c>
      <c r="F98" s="32">
        <f t="shared" si="20"/>
        <v>29</v>
      </c>
      <c r="G98" s="34">
        <v>13</v>
      </c>
      <c r="H98" s="34">
        <v>7</v>
      </c>
      <c r="I98" s="34">
        <v>9</v>
      </c>
      <c r="J98" s="32">
        <f t="shared" si="23"/>
        <v>29</v>
      </c>
      <c r="K98" s="34">
        <v>1</v>
      </c>
      <c r="L98" s="34">
        <v>1</v>
      </c>
      <c r="M98" s="34">
        <v>0</v>
      </c>
      <c r="N98" s="32">
        <f t="shared" si="24"/>
        <v>2</v>
      </c>
      <c r="O98" s="34">
        <v>3</v>
      </c>
      <c r="P98" s="34">
        <v>3</v>
      </c>
      <c r="Q98" s="34">
        <v>6</v>
      </c>
      <c r="R98" s="32">
        <f t="shared" si="25"/>
        <v>12</v>
      </c>
      <c r="S98" s="47">
        <f t="shared" si="21"/>
        <v>72</v>
      </c>
      <c r="T98" s="23">
        <f t="shared" si="26"/>
        <v>43</v>
      </c>
    </row>
    <row r="99" spans="1:20" ht="15.75">
      <c r="A99" s="5"/>
      <c r="B99" s="16" t="s">
        <v>116</v>
      </c>
      <c r="C99" s="35">
        <v>0</v>
      </c>
      <c r="D99" s="35">
        <v>0</v>
      </c>
      <c r="E99" s="35">
        <v>0</v>
      </c>
      <c r="F99" s="32">
        <f t="shared" si="20"/>
        <v>0</v>
      </c>
      <c r="G99" s="35">
        <v>0</v>
      </c>
      <c r="H99" s="35">
        <v>0</v>
      </c>
      <c r="I99" s="35">
        <v>0</v>
      </c>
      <c r="J99" s="32">
        <f t="shared" si="23"/>
        <v>0</v>
      </c>
      <c r="K99" s="34">
        <v>0</v>
      </c>
      <c r="L99" s="34">
        <v>0</v>
      </c>
      <c r="M99" s="34">
        <v>0</v>
      </c>
      <c r="N99" s="32">
        <f t="shared" si="24"/>
        <v>0</v>
      </c>
      <c r="O99" s="34">
        <v>0</v>
      </c>
      <c r="P99" s="34">
        <v>0</v>
      </c>
      <c r="Q99" s="34">
        <v>0</v>
      </c>
      <c r="R99" s="32">
        <f t="shared" si="25"/>
        <v>0</v>
      </c>
      <c r="S99" s="47">
        <f t="shared" si="21"/>
        <v>0</v>
      </c>
      <c r="T99" s="23">
        <f t="shared" si="26"/>
        <v>0</v>
      </c>
    </row>
    <row r="100" spans="1:20" ht="45.75">
      <c r="A100" s="5"/>
      <c r="B100" s="16" t="s">
        <v>117</v>
      </c>
      <c r="C100" s="34">
        <v>0</v>
      </c>
      <c r="D100" s="34">
        <v>0</v>
      </c>
      <c r="E100" s="34">
        <v>0</v>
      </c>
      <c r="F100" s="32">
        <f t="shared" si="20"/>
        <v>0</v>
      </c>
      <c r="G100" s="34">
        <v>0</v>
      </c>
      <c r="H100" s="34">
        <v>0</v>
      </c>
      <c r="I100" s="34">
        <v>0</v>
      </c>
      <c r="J100" s="32">
        <f t="shared" si="23"/>
        <v>0</v>
      </c>
      <c r="K100" s="34">
        <v>0</v>
      </c>
      <c r="L100" s="34">
        <v>0</v>
      </c>
      <c r="M100" s="34">
        <v>0</v>
      </c>
      <c r="N100" s="32">
        <f t="shared" si="24"/>
        <v>0</v>
      </c>
      <c r="O100" s="34">
        <v>0</v>
      </c>
      <c r="P100" s="34">
        <v>0</v>
      </c>
      <c r="Q100" s="34">
        <v>0</v>
      </c>
      <c r="R100" s="32">
        <f t="shared" si="25"/>
        <v>0</v>
      </c>
      <c r="S100" s="47">
        <f t="shared" si="21"/>
        <v>0</v>
      </c>
      <c r="T100" s="23">
        <f t="shared" si="26"/>
        <v>0</v>
      </c>
    </row>
    <row r="101" spans="1:20" ht="15.75">
      <c r="A101" s="8"/>
      <c r="B101" s="16" t="s">
        <v>128</v>
      </c>
      <c r="C101" s="34">
        <v>0</v>
      </c>
      <c r="D101" s="34">
        <v>1</v>
      </c>
      <c r="E101" s="34">
        <v>0</v>
      </c>
      <c r="F101" s="32">
        <f t="shared" si="20"/>
        <v>1</v>
      </c>
      <c r="G101" s="34">
        <v>0</v>
      </c>
      <c r="H101" s="34">
        <v>0</v>
      </c>
      <c r="I101" s="34">
        <v>0</v>
      </c>
      <c r="J101" s="32">
        <f t="shared" si="23"/>
        <v>0</v>
      </c>
      <c r="K101" s="34">
        <v>0</v>
      </c>
      <c r="L101" s="34">
        <v>2</v>
      </c>
      <c r="M101" s="34">
        <v>1</v>
      </c>
      <c r="N101" s="32">
        <f t="shared" si="24"/>
        <v>3</v>
      </c>
      <c r="O101" s="34">
        <v>0</v>
      </c>
      <c r="P101" s="34">
        <v>0</v>
      </c>
      <c r="Q101" s="34">
        <v>0</v>
      </c>
      <c r="R101" s="32">
        <f t="shared" si="25"/>
        <v>0</v>
      </c>
      <c r="S101" s="47">
        <f t="shared" si="21"/>
        <v>4</v>
      </c>
      <c r="T101" s="23">
        <f t="shared" si="26"/>
        <v>3</v>
      </c>
    </row>
    <row r="102" spans="1:20" ht="15.75">
      <c r="A102" s="78" t="s">
        <v>59</v>
      </c>
      <c r="B102" s="15" t="s">
        <v>34</v>
      </c>
      <c r="C102" s="40"/>
      <c r="D102" s="40"/>
      <c r="E102" s="40"/>
      <c r="F102" s="32"/>
      <c r="G102" s="32"/>
      <c r="H102" s="32"/>
      <c r="I102" s="32"/>
      <c r="J102" s="32"/>
      <c r="K102" s="40"/>
      <c r="L102" s="40"/>
      <c r="M102" s="40"/>
      <c r="N102" s="32"/>
      <c r="O102" s="32"/>
      <c r="P102" s="32"/>
      <c r="Q102" s="32"/>
      <c r="R102" s="32"/>
      <c r="S102" s="47">
        <f t="shared" si="21"/>
        <v>0</v>
      </c>
      <c r="T102" s="23">
        <f t="shared" si="26"/>
        <v>0</v>
      </c>
    </row>
    <row r="103" spans="1:20" ht="30.75">
      <c r="A103" s="80"/>
      <c r="B103" s="20" t="s">
        <v>40</v>
      </c>
      <c r="C103" s="36">
        <v>2</v>
      </c>
      <c r="D103" s="36">
        <v>1</v>
      </c>
      <c r="E103" s="36">
        <v>0</v>
      </c>
      <c r="F103" s="32">
        <f t="shared" si="20"/>
        <v>3</v>
      </c>
      <c r="G103" s="35">
        <v>0</v>
      </c>
      <c r="H103" s="35">
        <v>0</v>
      </c>
      <c r="I103" s="35">
        <v>0</v>
      </c>
      <c r="J103" s="32">
        <f>SUM(G103:I103)</f>
        <v>0</v>
      </c>
      <c r="K103" s="58">
        <v>0</v>
      </c>
      <c r="L103" s="58">
        <v>0</v>
      </c>
      <c r="M103" s="58">
        <v>0</v>
      </c>
      <c r="N103" s="32">
        <f>SUM(K103:M103)</f>
        <v>0</v>
      </c>
      <c r="O103" s="34">
        <v>0</v>
      </c>
      <c r="P103" s="34">
        <v>0</v>
      </c>
      <c r="Q103" s="34">
        <v>0</v>
      </c>
      <c r="R103" s="32">
        <f>SUM(O103:Q103)</f>
        <v>0</v>
      </c>
      <c r="S103" s="47">
        <f t="shared" si="21"/>
        <v>3</v>
      </c>
      <c r="T103" s="23">
        <f t="shared" si="26"/>
        <v>0</v>
      </c>
    </row>
    <row r="104" spans="2:19" ht="15.75">
      <c r="B104" s="18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50"/>
    </row>
    <row r="105" spans="1:19" ht="15.75">
      <c r="A105" s="78" t="s">
        <v>60</v>
      </c>
      <c r="B105" s="13" t="s">
        <v>42</v>
      </c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6"/>
    </row>
    <row r="106" spans="1:19" ht="30.75">
      <c r="A106" s="80"/>
      <c r="B106" s="20" t="s">
        <v>43</v>
      </c>
      <c r="C106" s="62">
        <v>500</v>
      </c>
      <c r="D106" s="63"/>
      <c r="E106" s="64"/>
      <c r="F106" s="32">
        <f>C106</f>
        <v>500</v>
      </c>
      <c r="G106" s="81">
        <v>369</v>
      </c>
      <c r="H106" s="82"/>
      <c r="I106" s="83"/>
      <c r="J106" s="32">
        <f>G106</f>
        <v>369</v>
      </c>
      <c r="K106" s="62">
        <v>353</v>
      </c>
      <c r="L106" s="63"/>
      <c r="M106" s="64"/>
      <c r="N106" s="32">
        <f>SUM(K106:M106)</f>
        <v>353</v>
      </c>
      <c r="O106" s="62">
        <v>374</v>
      </c>
      <c r="P106" s="63"/>
      <c r="Q106" s="64"/>
      <c r="R106" s="32">
        <f>SUM(O106:Q106)</f>
        <v>374</v>
      </c>
      <c r="S106" s="47">
        <f>F106+J106+N106+R106</f>
        <v>1596</v>
      </c>
    </row>
    <row r="107" spans="1:19" ht="15.75">
      <c r="A107" s="78" t="s">
        <v>61</v>
      </c>
      <c r="B107" s="15" t="s">
        <v>3</v>
      </c>
      <c r="C107" s="71">
        <f>SUM(C108:E112)</f>
        <v>1740</v>
      </c>
      <c r="D107" s="66"/>
      <c r="E107" s="67"/>
      <c r="F107" s="32">
        <f>SUM(F108:F112)</f>
        <v>1740</v>
      </c>
      <c r="G107" s="65">
        <f>SUM(G108:I112)</f>
        <v>2028</v>
      </c>
      <c r="H107" s="66"/>
      <c r="I107" s="67"/>
      <c r="J107" s="32">
        <f>SUM(J108:J112)</f>
        <v>2028</v>
      </c>
      <c r="K107" s="65">
        <f>SUM(K108:M112)</f>
        <v>1986</v>
      </c>
      <c r="L107" s="66"/>
      <c r="M107" s="67"/>
      <c r="N107" s="32">
        <f>SUM(N108:N112)</f>
        <v>1986</v>
      </c>
      <c r="O107" s="65">
        <f>SUM(O108:Q112)</f>
        <v>1514</v>
      </c>
      <c r="P107" s="66"/>
      <c r="Q107" s="67"/>
      <c r="R107" s="32">
        <f aca="true" t="shared" si="27" ref="R107:R112">SUM(O107:Q107)</f>
        <v>1514</v>
      </c>
      <c r="S107" s="47">
        <f aca="true" t="shared" si="28" ref="S107:S112">F107+J107+N107+R107</f>
        <v>7268</v>
      </c>
    </row>
    <row r="108" spans="1:19" ht="15.75" customHeight="1">
      <c r="A108" s="79"/>
      <c r="B108" s="20" t="s">
        <v>4</v>
      </c>
      <c r="C108" s="68">
        <v>1585</v>
      </c>
      <c r="D108" s="69"/>
      <c r="E108" s="70"/>
      <c r="F108" s="32">
        <f>C108</f>
        <v>1585</v>
      </c>
      <c r="G108" s="84">
        <v>1920</v>
      </c>
      <c r="H108" s="85"/>
      <c r="I108" s="86"/>
      <c r="J108" s="32">
        <f>G108</f>
        <v>1920</v>
      </c>
      <c r="K108" s="73">
        <v>1895</v>
      </c>
      <c r="L108" s="74"/>
      <c r="M108" s="75"/>
      <c r="N108" s="32">
        <f>SUM(K108:M108)</f>
        <v>1895</v>
      </c>
      <c r="O108" s="73">
        <v>1418</v>
      </c>
      <c r="P108" s="74"/>
      <c r="Q108" s="75"/>
      <c r="R108" s="32">
        <f t="shared" si="27"/>
        <v>1418</v>
      </c>
      <c r="S108" s="47">
        <f t="shared" si="28"/>
        <v>6818</v>
      </c>
    </row>
    <row r="109" spans="1:19" ht="15.75">
      <c r="A109" s="79"/>
      <c r="B109" s="20" t="s">
        <v>11</v>
      </c>
      <c r="C109" s="72">
        <v>1</v>
      </c>
      <c r="D109" s="69"/>
      <c r="E109" s="70"/>
      <c r="F109" s="32">
        <f>C109</f>
        <v>1</v>
      </c>
      <c r="G109" s="81">
        <v>2</v>
      </c>
      <c r="H109" s="82"/>
      <c r="I109" s="83"/>
      <c r="J109" s="32">
        <f>G109</f>
        <v>2</v>
      </c>
      <c r="K109" s="62">
        <v>3</v>
      </c>
      <c r="L109" s="63"/>
      <c r="M109" s="64"/>
      <c r="N109" s="32">
        <f>SUM(K109:M109)</f>
        <v>3</v>
      </c>
      <c r="O109" s="62">
        <v>4</v>
      </c>
      <c r="P109" s="63"/>
      <c r="Q109" s="64"/>
      <c r="R109" s="32">
        <f t="shared" si="27"/>
        <v>4</v>
      </c>
      <c r="S109" s="47">
        <f t="shared" si="28"/>
        <v>10</v>
      </c>
    </row>
    <row r="110" spans="1:19" ht="15.75">
      <c r="A110" s="79"/>
      <c r="B110" s="20" t="s">
        <v>5</v>
      </c>
      <c r="C110" s="72">
        <v>0</v>
      </c>
      <c r="D110" s="69"/>
      <c r="E110" s="70"/>
      <c r="F110" s="32">
        <f>C110</f>
        <v>0</v>
      </c>
      <c r="G110" s="81">
        <v>0</v>
      </c>
      <c r="H110" s="82"/>
      <c r="I110" s="83"/>
      <c r="J110" s="32">
        <f>G110</f>
        <v>0</v>
      </c>
      <c r="K110" s="62">
        <v>0</v>
      </c>
      <c r="L110" s="63"/>
      <c r="M110" s="64"/>
      <c r="N110" s="32">
        <f>SUM(K110:M110)</f>
        <v>0</v>
      </c>
      <c r="O110" s="62">
        <v>0</v>
      </c>
      <c r="P110" s="63"/>
      <c r="Q110" s="64"/>
      <c r="R110" s="32">
        <f t="shared" si="27"/>
        <v>0</v>
      </c>
      <c r="S110" s="47">
        <f t="shared" si="28"/>
        <v>0</v>
      </c>
    </row>
    <row r="111" spans="1:19" ht="15.75">
      <c r="A111" s="79"/>
      <c r="B111" s="20" t="s">
        <v>44</v>
      </c>
      <c r="C111" s="72">
        <v>0</v>
      </c>
      <c r="D111" s="69"/>
      <c r="E111" s="70"/>
      <c r="F111" s="32">
        <f>C111</f>
        <v>0</v>
      </c>
      <c r="G111" s="81">
        <v>0</v>
      </c>
      <c r="H111" s="82"/>
      <c r="I111" s="83"/>
      <c r="J111" s="32">
        <f>G111</f>
        <v>0</v>
      </c>
      <c r="K111" s="62">
        <v>0</v>
      </c>
      <c r="L111" s="63"/>
      <c r="M111" s="64"/>
      <c r="N111" s="32">
        <f>SUM(K111:M111)</f>
        <v>0</v>
      </c>
      <c r="O111" s="62">
        <v>0</v>
      </c>
      <c r="P111" s="63"/>
      <c r="Q111" s="64"/>
      <c r="R111" s="32">
        <f t="shared" si="27"/>
        <v>0</v>
      </c>
      <c r="S111" s="47">
        <f t="shared" si="28"/>
        <v>0</v>
      </c>
    </row>
    <row r="112" spans="1:19" ht="15.75">
      <c r="A112" s="80"/>
      <c r="B112" s="20" t="s">
        <v>45</v>
      </c>
      <c r="C112" s="72">
        <v>154</v>
      </c>
      <c r="D112" s="69"/>
      <c r="E112" s="70"/>
      <c r="F112" s="32">
        <f>C112</f>
        <v>154</v>
      </c>
      <c r="G112" s="81">
        <v>106</v>
      </c>
      <c r="H112" s="82"/>
      <c r="I112" s="83"/>
      <c r="J112" s="32">
        <f>G112</f>
        <v>106</v>
      </c>
      <c r="K112" s="62">
        <v>88</v>
      </c>
      <c r="L112" s="63"/>
      <c r="M112" s="64"/>
      <c r="N112" s="32">
        <f>SUM(K112:M112)</f>
        <v>88</v>
      </c>
      <c r="O112" s="62">
        <v>92</v>
      </c>
      <c r="P112" s="63"/>
      <c r="Q112" s="64"/>
      <c r="R112" s="32">
        <f t="shared" si="27"/>
        <v>92</v>
      </c>
      <c r="S112" s="47">
        <f t="shared" si="28"/>
        <v>440</v>
      </c>
    </row>
    <row r="113" spans="1:19" ht="15.75">
      <c r="A113" s="78" t="s">
        <v>62</v>
      </c>
      <c r="B113" s="13" t="s">
        <v>6</v>
      </c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6"/>
    </row>
    <row r="114" spans="1:19" ht="15.75">
      <c r="A114" s="79"/>
      <c r="B114" s="20" t="s">
        <v>7</v>
      </c>
      <c r="C114" s="37">
        <v>0</v>
      </c>
      <c r="D114" s="37">
        <v>0</v>
      </c>
      <c r="E114" s="37">
        <v>0</v>
      </c>
      <c r="F114" s="32">
        <f>SUM(C114:E114)</f>
        <v>0</v>
      </c>
      <c r="G114" s="34">
        <v>0</v>
      </c>
      <c r="H114" s="34">
        <v>0</v>
      </c>
      <c r="I114" s="34">
        <v>0</v>
      </c>
      <c r="J114" s="32">
        <f>SUM(G114:I114)</f>
        <v>0</v>
      </c>
      <c r="K114" s="34">
        <v>0</v>
      </c>
      <c r="L114" s="34">
        <v>0</v>
      </c>
      <c r="M114" s="34">
        <v>1</v>
      </c>
      <c r="N114" s="32">
        <f>SUM(K114:M114)</f>
        <v>1</v>
      </c>
      <c r="O114" s="34">
        <v>0</v>
      </c>
      <c r="P114" s="34">
        <v>0</v>
      </c>
      <c r="Q114" s="34">
        <v>0</v>
      </c>
      <c r="R114" s="32">
        <f>SUM(O114:Q114)</f>
        <v>0</v>
      </c>
      <c r="S114" s="47">
        <f>F114+J114+N114+R114</f>
        <v>1</v>
      </c>
    </row>
    <row r="115" spans="1:19" ht="15.75">
      <c r="A115" s="80"/>
      <c r="B115" s="20" t="s">
        <v>46</v>
      </c>
      <c r="C115" s="37">
        <v>1</v>
      </c>
      <c r="D115" s="37">
        <v>1</v>
      </c>
      <c r="E115" s="37">
        <v>0</v>
      </c>
      <c r="F115" s="32">
        <f>SUM(C115:E115)</f>
        <v>2</v>
      </c>
      <c r="G115" s="34">
        <v>0</v>
      </c>
      <c r="H115" s="34">
        <v>0</v>
      </c>
      <c r="I115" s="34">
        <v>0</v>
      </c>
      <c r="J115" s="32">
        <f>SUM(G115:I115)</f>
        <v>0</v>
      </c>
      <c r="K115" s="35">
        <v>0</v>
      </c>
      <c r="L115" s="35">
        <v>1</v>
      </c>
      <c r="M115" s="35">
        <v>1</v>
      </c>
      <c r="N115" s="32">
        <f>SUM(K115:M115)</f>
        <v>2</v>
      </c>
      <c r="O115" s="34">
        <v>0</v>
      </c>
      <c r="P115" s="34">
        <v>0</v>
      </c>
      <c r="Q115" s="34">
        <v>1</v>
      </c>
      <c r="R115" s="32">
        <f>SUM(O115:Q115)</f>
        <v>1</v>
      </c>
      <c r="S115" s="47">
        <f>F115+J115+N115+R115</f>
        <v>5</v>
      </c>
    </row>
  </sheetData>
  <sheetProtection/>
  <mergeCells count="44">
    <mergeCell ref="O111:Q111"/>
    <mergeCell ref="O112:Q112"/>
    <mergeCell ref="A102:A103"/>
    <mergeCell ref="A105:A106"/>
    <mergeCell ref="K111:M111"/>
    <mergeCell ref="K107:M107"/>
    <mergeCell ref="K108:M108"/>
    <mergeCell ref="K109:M109"/>
    <mergeCell ref="K110:M110"/>
    <mergeCell ref="G111:I111"/>
    <mergeCell ref="G110:I110"/>
    <mergeCell ref="A53:A56"/>
    <mergeCell ref="A59:A61"/>
    <mergeCell ref="A63:A67"/>
    <mergeCell ref="A68:A69"/>
    <mergeCell ref="B1:S1"/>
    <mergeCell ref="B2:S2"/>
    <mergeCell ref="A9:A16"/>
    <mergeCell ref="A39:A45"/>
    <mergeCell ref="A46:A51"/>
    <mergeCell ref="A5:A8"/>
    <mergeCell ref="A113:A115"/>
    <mergeCell ref="G112:I112"/>
    <mergeCell ref="C110:E110"/>
    <mergeCell ref="C111:E111"/>
    <mergeCell ref="C112:E112"/>
    <mergeCell ref="A107:A112"/>
    <mergeCell ref="G109:I109"/>
    <mergeCell ref="G108:I108"/>
    <mergeCell ref="O108:Q108"/>
    <mergeCell ref="O109:Q109"/>
    <mergeCell ref="O110:Q110"/>
    <mergeCell ref="A80:A95"/>
    <mergeCell ref="A70:A74"/>
    <mergeCell ref="G106:I106"/>
    <mergeCell ref="K106:M106"/>
    <mergeCell ref="O106:Q106"/>
    <mergeCell ref="O107:Q107"/>
    <mergeCell ref="C106:E106"/>
    <mergeCell ref="G107:I107"/>
    <mergeCell ref="C108:E108"/>
    <mergeCell ref="C107:E107"/>
    <mergeCell ref="K112:M112"/>
    <mergeCell ref="C109:E109"/>
  </mergeCells>
  <printOptions/>
  <pageMargins left="0.25" right="0.25" top="0.75" bottom="0.75" header="0.3" footer="0.3"/>
  <pageSetup fitToHeight="0" fitToWidth="1"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Areli Gonzalez Rodriguez</dc:creator>
  <cp:keywords/>
  <dc:description/>
  <cp:lastModifiedBy>Gabriela Areli Gonzalez Rodriguez</cp:lastModifiedBy>
  <cp:lastPrinted>2019-12-10T18:57:01Z</cp:lastPrinted>
  <dcterms:created xsi:type="dcterms:W3CDTF">2011-11-28T16:37:29Z</dcterms:created>
  <dcterms:modified xsi:type="dcterms:W3CDTF">2020-05-28T17:24:46Z</dcterms:modified>
  <cp:category/>
  <cp:version/>
  <cp:contentType/>
  <cp:contentStatus/>
</cp:coreProperties>
</file>